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vedranad\Desktop\"/>
    </mc:Choice>
  </mc:AlternateContent>
  <xr:revisionPtr revIDLastSave="0" documentId="13_ncr:1_{5812B2CA-B3D9-459B-B040-1BEBAFF8F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_Ekonomski_profil " sheetId="3" r:id="rId1"/>
  </sheets>
  <calcPr calcId="181029"/>
</workbook>
</file>

<file path=xl/calcChain.xml><?xml version="1.0" encoding="utf-8"?>
<calcChain xmlns="http://schemas.openxmlformats.org/spreadsheetml/2006/main">
  <c r="C80" i="3" l="1"/>
  <c r="F57" i="3"/>
  <c r="G54" i="3"/>
  <c r="N100" i="3" l="1"/>
  <c r="H97" i="3"/>
  <c r="F66" i="3" l="1"/>
  <c r="C124" i="3" l="1"/>
  <c r="C120" i="3"/>
  <c r="C125" i="3" l="1"/>
  <c r="F58" i="3" l="1"/>
  <c r="G55" i="3" l="1"/>
</calcChain>
</file>

<file path=xl/sharedStrings.xml><?xml version="1.0" encoding="utf-8"?>
<sst xmlns="http://schemas.openxmlformats.org/spreadsheetml/2006/main" count="214" uniqueCount="202">
  <si>
    <t>Opština/Grad</t>
  </si>
  <si>
    <t>Broj stanovnika</t>
  </si>
  <si>
    <t xml:space="preserve">Površina </t>
  </si>
  <si>
    <t>Poljoprivreda</t>
  </si>
  <si>
    <t>Industrija</t>
  </si>
  <si>
    <t>Usluge</t>
  </si>
  <si>
    <t>Grane privrede sa najviše zaposlenih (od većeg ka manjem)</t>
  </si>
  <si>
    <t>Broj zaposlenih</t>
  </si>
  <si>
    <t>Stopa nezaposlenosti po godinama (poslednje 3)</t>
  </si>
  <si>
    <t>Velika</t>
  </si>
  <si>
    <t>Srednja</t>
  </si>
  <si>
    <t>Mala</t>
  </si>
  <si>
    <t>UKUPNO</t>
  </si>
  <si>
    <t>Broj nezaposlenih po godinama (poslednje 3)</t>
  </si>
  <si>
    <t>Iznos budžeta za poslednju godinu</t>
  </si>
  <si>
    <t>Iznos sredstava namenjenih lokalnom ekonomskom razvoju</t>
  </si>
  <si>
    <t>Beograd (Srbija)</t>
  </si>
  <si>
    <t>Berlin (Nemačka)</t>
  </si>
  <si>
    <t>Budimpešta (Mađarska)</t>
  </si>
  <si>
    <t>Istanbul (Turska)</t>
  </si>
  <si>
    <t>Minhen (Nemačka)</t>
  </si>
  <si>
    <t>Skopje (Makedonija)</t>
  </si>
  <si>
    <t>Sofija (Bugarska)</t>
  </si>
  <si>
    <t>Solun (Grčka)</t>
  </si>
  <si>
    <t>Beč (Austrija)</t>
  </si>
  <si>
    <t>Zagreb (Hrvatska)</t>
  </si>
  <si>
    <t>Podgorica (Crna Gora)</t>
  </si>
  <si>
    <t>Milano (Italija)</t>
  </si>
  <si>
    <t>Sarajevo (Bosna i Hercegovina)</t>
  </si>
  <si>
    <t>Autoputevi</t>
  </si>
  <si>
    <t>Glavni putevi</t>
  </si>
  <si>
    <t>Železničke linije</t>
  </si>
  <si>
    <t>Luke</t>
  </si>
  <si>
    <t>Aerodromi</t>
  </si>
  <si>
    <t>Adresa</t>
  </si>
  <si>
    <t>E-mail</t>
  </si>
  <si>
    <t>Website</t>
  </si>
  <si>
    <t>Facebook</t>
  </si>
  <si>
    <t>Twitter</t>
  </si>
  <si>
    <t>Telefon, Fax</t>
  </si>
  <si>
    <t>Pozicija</t>
  </si>
  <si>
    <t>Struktura vlasništva</t>
  </si>
  <si>
    <t>Infrastruktura</t>
  </si>
  <si>
    <t>Električna energija</t>
  </si>
  <si>
    <t>Gas</t>
  </si>
  <si>
    <t>EUR/m3</t>
  </si>
  <si>
    <t>Lokalni</t>
  </si>
  <si>
    <t>Državni</t>
  </si>
  <si>
    <t>PDV</t>
  </si>
  <si>
    <t>Porez na dobit preduzeća</t>
  </si>
  <si>
    <t>Porez na dohodak</t>
  </si>
  <si>
    <t>Podsticaji za investitore</t>
  </si>
  <si>
    <t>Relevantne škole i fakulteti (u radijusu od 100km)</t>
  </si>
  <si>
    <t>Komunalne usluge</t>
  </si>
  <si>
    <t>Cena i vrsta otkupa zemljišta</t>
  </si>
  <si>
    <t>Veličina i namena lokacije</t>
  </si>
  <si>
    <t>Izgrađeni objekti na lokaciji</t>
  </si>
  <si>
    <t>Ostali troškovi ulaganja</t>
  </si>
  <si>
    <t>EKONOMSKI PROFIL ZAJEDNICE (5.1)</t>
  </si>
  <si>
    <t>Porezi</t>
  </si>
  <si>
    <t>Javne usluge</t>
  </si>
  <si>
    <t>Broj nezaposlenih osoba prema stepenu stručnog obrazovanja
(registrovanih na tržištu rada)</t>
  </si>
  <si>
    <t>Stopa zaposlenosti u opštini - po godinama (poslednje 3)</t>
  </si>
  <si>
    <t>Prosečna neto zarada po zaposlenom - po godinama (poslednje 3)</t>
  </si>
  <si>
    <t>Lokacija</t>
  </si>
  <si>
    <t>Industrijska zona</t>
  </si>
  <si>
    <t>Podaci u okviru obrasca Ekonomski profil zajednice dostavljaju se u okviru zahteva BFC SEE standarda za potrebe izrade promotivnog materijala opštine/grada na koju se odnose i u druge svrhe se ne smeju koristiti bez prethodno pribavljene saglasnosti opštine/grada ili nadležnog Tehničkog sekretarijata. 
Opština/grad, tj. odgovorno lice garantuje istinitost dostavljenih podataka.</t>
  </si>
  <si>
    <t>Ime i prezime</t>
  </si>
  <si>
    <t>Kontakt telefon</t>
  </si>
  <si>
    <t>E-mail adresa</t>
  </si>
  <si>
    <t>VI Stepen / VŠS 
viša škola</t>
  </si>
  <si>
    <t>VIII Stepen 
Doktorat</t>
  </si>
  <si>
    <t>ODGOVORONO LICE ZA UNOS PODATAKA</t>
  </si>
  <si>
    <t>OSNOVNI PODACI O OPŠTINI/GRADU</t>
  </si>
  <si>
    <t>UDALJENOST OD GRADOVA</t>
  </si>
  <si>
    <t>UDALJENOST OD NAJBLIŽIH GRANIČNIH PRELAZA</t>
  </si>
  <si>
    <t>SAOBRAĆAJNE VEZE</t>
  </si>
  <si>
    <t>LJUDSKI RESURSI</t>
  </si>
  <si>
    <t>Zaposleni</t>
  </si>
  <si>
    <t>Nezaposleni</t>
  </si>
  <si>
    <t>PRIVREDA</t>
  </si>
  <si>
    <t>STRUKTURA PRIVREDE</t>
  </si>
  <si>
    <t>sektori</t>
  </si>
  <si>
    <t>veličina</t>
  </si>
  <si>
    <t>Broj privrednih društava po sektorima (za poslednju godinu)</t>
  </si>
  <si>
    <t>Procenat privrednih društava po sektorima (za poslednju godinu)</t>
  </si>
  <si>
    <t>Broj privrednih društava po veličini (za poslednju godinu)</t>
  </si>
  <si>
    <t>Procenat privrednih društava po veličini (za poslednju godinu)</t>
  </si>
  <si>
    <t>Sektor Industrija obuhvata područja: B-Vađenje ruda i kamena; C-Prerađivačka industrija i D-Proizvodnja i snabdijevanje, električnom energijom, gasom, parom i klimatizacija</t>
  </si>
  <si>
    <t>NAPOMENE:</t>
  </si>
  <si>
    <t>Izvor: Republički zavod za statistiku Republike Srpske (RZS RS)</t>
  </si>
  <si>
    <t>Ukupno</t>
  </si>
  <si>
    <t>II Stepen / PK-NSS radnici stručno osposobljavanje, obrazovanje za rad i obučavanje                              po završenoj OŠ</t>
  </si>
  <si>
    <t>UKUPNO PRIVREDA</t>
  </si>
  <si>
    <t>UKUPNO ZAPOSLENI</t>
  </si>
  <si>
    <t>C-PRERAĐIVAČKA INDUSTRIJA</t>
  </si>
  <si>
    <t>E-SNABDIJEVANJE VODOM; KANALIZACIJA, UPRAVLJANJE OTPADOM I DJELATNOSTI SANACIJE (REMEDIJACIJE) ŽIVOTNE SREDINE</t>
  </si>
  <si>
    <t>F-GRAĐEVINARSTVO</t>
  </si>
  <si>
    <t>G-TRGOVINA NA VELIKO I NA MALO; POPRAVKA MOTORNIH VOZILA I MOTOCIKALA</t>
  </si>
  <si>
    <t>H-SAOBRAĆAJ I SKLADIŠTENJE</t>
  </si>
  <si>
    <t>I-DJELATNOSTI PRUŽANJA SMJEŠTAJA, PRIPREME I POSLUŽIVANJA HRANE; HOTELIJERSTVO I UGOSTITELJSTVO</t>
  </si>
  <si>
    <t>J-INFORMACIJE I KOMUNIKACIJE</t>
  </si>
  <si>
    <t>L-POSLOVANJE NEKRETNINAMA</t>
  </si>
  <si>
    <t>M-STRUČNE, NAUČNE I TEHNIČKE DJELATNOSTI</t>
  </si>
  <si>
    <t>N-ADMINISTRATIVNE I POMOĆNE USLUŽNE DJELATNOSTI</t>
  </si>
  <si>
    <t>P-OBRAZOVANJE</t>
  </si>
  <si>
    <t>Q-DJELATNOSTI ZDRAVSTVENE ZAŠTITE I SOCIJALNOG RADA</t>
  </si>
  <si>
    <t>R-UMJETNOST, ZABAVA I REKREACIJA</t>
  </si>
  <si>
    <t>S-OSTALE USLUŽNE DJELATNOSTI</t>
  </si>
  <si>
    <t>Postoji asfaltirani put kroz sredinu industrijske zone sa rasvjetom koji povezuje zonu sa magistralnim putem M-16, vodovodna mreža, telekomunikaciona mreža, organizovan odvoz otpada, električna energija</t>
  </si>
  <si>
    <t xml:space="preserve">NAPOMENE: </t>
  </si>
  <si>
    <t xml:space="preserve">Kao kriterij za podjelu korišten broj zaposlenih: mala do 50 zaposlenih; srednja od 50 do 250 zaposlenih, velika 250 i više zaposlenih. </t>
  </si>
  <si>
    <t xml:space="preserve">Stopa zaposlenosti izračunata kao odnos broja zaposlenih (zvanični podaci o broju zaposlenih) utvrđen na prethodno naveden način (RZS-RS) i radnog kontigenta lica od 15-64 godine-procjena RZS RS-e sredinom godine </t>
  </si>
  <si>
    <t>Stopa nezaposlenosti izračunata na osnovu zvaničnih podataka o prosječnom broju zaposlenih i nezaposlenih lica, koja su u toku godine bila registrovana, odnosno evidentirana</t>
  </si>
  <si>
    <t>VII-2 Stepen / VSS 
 visoka stručna sprema                    240 ECTS</t>
  </si>
  <si>
    <t>VII 3/4 Stepen 
Master 300 ECTS/Magistratura</t>
  </si>
  <si>
    <t>UKUPNO NEPRIVREDNE DJELATNOSTI</t>
  </si>
  <si>
    <t>1. Prerađivačka industrija</t>
  </si>
  <si>
    <t>2. Trgovina na veliko i malo, popravka motornih vozila i motocikala</t>
  </si>
  <si>
    <t>3. Građevinarstvo</t>
  </si>
  <si>
    <t>4. Saobraćaj i skladištenje</t>
  </si>
  <si>
    <t>5. Djelatnosti pružanja smještaja, pripreme i posluživanja hrane, hotelijerstvo i ugostiteljstvo</t>
  </si>
  <si>
    <t>6. Poljoprivreda, šumarstvo i ribolov</t>
  </si>
  <si>
    <t>7. Snabdijevanje vodom, kanalizacija, upravljanje otpadom i djelatnosti sanacije (remedijacije) životne sredine</t>
  </si>
  <si>
    <t>8. Stručne, naučne i tehničke djelatnosti</t>
  </si>
  <si>
    <t>9. Ostale uslužne djelatnosti</t>
  </si>
  <si>
    <t>10. Proizvodnja i snabdijevanje električnom energijom, gasom, parom i klimatizacija</t>
  </si>
  <si>
    <t>11. Umjetnost, zabava i rekreacija</t>
  </si>
  <si>
    <t>12. Finansijske djelatnosti i djelatnosti osiguranja</t>
  </si>
  <si>
    <t>13. Administrativne i pomoćne uslužne djelatnosti</t>
  </si>
  <si>
    <t>14. Informacije i komunikacije</t>
  </si>
  <si>
    <t>15. Poslovanje nekretninama</t>
  </si>
  <si>
    <t>16. Vađenje ruda i kamena</t>
  </si>
  <si>
    <t>1. Obrazovanje</t>
  </si>
  <si>
    <t xml:space="preserve">2. Djelatnosti zdravstvene zaštite i socijalnog rada </t>
  </si>
  <si>
    <t>3. Javna upravai odbrana i obavezno socijalno osiguranje</t>
  </si>
  <si>
    <t xml:space="preserve">Broj preduzetnika prema osnovnoj podjeli </t>
  </si>
  <si>
    <t>Prosječan broj zaposlenih u opštini - po godinama (poslednje 3)</t>
  </si>
  <si>
    <t>Nataša Tučić</t>
  </si>
  <si>
    <t>+387 59 274 402</t>
  </si>
  <si>
    <t>natasa.tucic@trebinje.rs.ba</t>
  </si>
  <si>
    <t>Trebinje</t>
  </si>
  <si>
    <t>31.433 (prema popisu iz 2013.);</t>
  </si>
  <si>
    <r>
      <t>904 km</t>
    </r>
    <r>
      <rPr>
        <sz val="12"/>
        <color indexed="8"/>
        <rFont val="Calibri"/>
        <family val="2"/>
        <charset val="238"/>
      </rPr>
      <t>²</t>
    </r>
  </si>
  <si>
    <t>Vuka Karadžića broj 2, 89 101 Trebinje</t>
  </si>
  <si>
    <t>+387 59 274 400, +387 59 260 742</t>
  </si>
  <si>
    <t>grad@trebinje.rs.ba , gradonacelnik@trebinje.rs.ba</t>
  </si>
  <si>
    <t>www.trebinje.rs.ba</t>
  </si>
  <si>
    <t>https://www.facebook.com/trebinje.rs.ba</t>
  </si>
  <si>
    <t>Klobuk / Ilino Brdo</t>
  </si>
  <si>
    <t xml:space="preserve">Magistralni put M20 pruža se pravcem sjever-jug i neposredno povezuje Trebinje 
sa Hrvatskom/EU na graničnom prelazu Ivanica (Goražde-Foča-Gacko-Trebinje- 
GP Ivanica).
Magistralni put M6 povezuje granični prelaz Gorica sa Hrvatskom/EU i granični 
prelaz Klobuk sa Crnom Gorom (GP Gorica-Grude-Ljubuški-Čapljina-Stolac-Trebinje-GP Klobuk
</t>
  </si>
  <si>
    <t xml:space="preserve">Morske luke:  Hrvatska/EU: Dubrovnik-31 km, Ploče-130 km Crna Gora: Bar-120 km ; Riječne luke: BiH: Brčko-382 km
</t>
  </si>
  <si>
    <t xml:space="preserve">BiH: Sarajevo (cargo)-198 km, Mostar-114 km
Hrvatska/EU: Čilipi-Dubrovnik ( cargo)-41 km 
Crna Gora: Podgorica ( cargo)-117 km, 
Tivat-93 km
</t>
  </si>
  <si>
    <t>Poslovna zona ''Volujac''</t>
  </si>
  <si>
    <t xml:space="preserve">Od centra Grada udaljena je oko 5 km, neposredno uz magistralni put M20 (Trebinje-Dubrovnik, HR/EU). 
Udaljenost PZ od magistralnog puta M20 iznosi 1 km, od željeznice 70 km, od morske luke 30 km, od aerodroma 45 km.
</t>
  </si>
  <si>
    <t xml:space="preserve">Trafo stanica 35/10 kV, mogućnost priključka na NN mrežu. Urađena je vodovodna infrastruktura (promjer cijevi 100 mm). Put u Poslovnoj zoni je djelimično izgrađen.
</t>
  </si>
  <si>
    <t xml:space="preserve">85 ha. Industrijska (zabrana izgradnje fabrika i postrojenja koja spadaju u velike zagađivače)  
</t>
  </si>
  <si>
    <t>Voda sa kanalizacijom</t>
  </si>
  <si>
    <t>Ivanica / Gornji Brgat</t>
  </si>
  <si>
    <t>Zupci / Sitnica</t>
  </si>
  <si>
    <t>Broj preduzetnika po područjima  delatnosti</t>
  </si>
  <si>
    <t>O-JAVNA UPRAVA I ODBRANA, OBAVEZNO SOCIJALNO OSIGURANJE</t>
  </si>
  <si>
    <t>Trgovačke radnje</t>
  </si>
  <si>
    <t>Ugostiteljske radnje</t>
  </si>
  <si>
    <t>Zanatske radnje</t>
  </si>
  <si>
    <t>Autoprevoznici i autoškole</t>
  </si>
  <si>
    <t>15-24</t>
  </si>
  <si>
    <t>25-30</t>
  </si>
  <si>
    <t>31-40</t>
  </si>
  <si>
    <t>41-50</t>
  </si>
  <si>
    <t>51-65</t>
  </si>
  <si>
    <t>NKV</t>
  </si>
  <si>
    <t xml:space="preserve">Izvor: JU Zavod za zapošljavanje Republike Srpske, Filijala Trebinje-prosječan broj nezaposlenih lica na evidenciji-aktivna ponuda  </t>
  </si>
  <si>
    <t>Obrazovna struktura zaposlenih</t>
  </si>
  <si>
    <t xml:space="preserve">Izvor: Poreska uprava RS, područni centar Trebinje </t>
  </si>
  <si>
    <t xml:space="preserve">     </t>
  </si>
  <si>
    <t xml:space="preserve">Podsticaji Ministarstva poljoprivrede, šumarstva i vodoprivrede RS, Podsticaj Ministarstva privrede i preduzetništva RS, Podsticaji Ministarstva energetike i rudarstva, Podsticaji Ministarstva trgovine i turizma, Podsticaji Zavoda za zapošljavanje RS, Kreditne linije Investiciono-razvojne banke, Garantne linije Garantnog fonda RS i dr. Link za više informacija: https://investsrpska.vladars.net/sr/poslovni-vodic/podsticaji-u-privredi-republike-srpske/       </t>
  </si>
  <si>
    <t>FINANSIJSKE DJELATNOSTI I DJELATNOST OSIGURANJA</t>
  </si>
  <si>
    <r>
      <t xml:space="preserve">Nulti Stepen 
</t>
    </r>
    <r>
      <rPr>
        <b/>
        <sz val="12"/>
        <rFont val="Calibri"/>
        <family val="2"/>
      </rPr>
      <t>bez škole/četiri razreda osnovne</t>
    </r>
  </si>
  <si>
    <r>
      <t>III Stepen /</t>
    </r>
    <r>
      <rPr>
        <b/>
        <sz val="12"/>
        <rFont val="Calibri"/>
        <family val="2"/>
      </rPr>
      <t xml:space="preserve"> KV radnici
srednja škola                                   u trajanju od tri godine</t>
    </r>
  </si>
  <si>
    <r>
      <t xml:space="preserve">IV Stepen / </t>
    </r>
    <r>
      <rPr>
        <b/>
        <sz val="12"/>
        <rFont val="Calibri"/>
        <family val="2"/>
      </rPr>
      <t xml:space="preserve">Tehničari SSS 
srednja škola                              u trajanju od četiri godine </t>
    </r>
  </si>
  <si>
    <r>
      <t xml:space="preserve">V Stepen / </t>
    </r>
    <r>
      <rPr>
        <b/>
        <sz val="12"/>
        <rFont val="Calibri"/>
        <family val="2"/>
      </rPr>
      <t>VKV radnici- specijalisti
srednja škola                            uz dodatno majstorsko                      i specijalističko obrazovanje</t>
    </r>
  </si>
  <si>
    <r>
      <t xml:space="preserve"> </t>
    </r>
    <r>
      <rPr>
        <b/>
        <sz val="12"/>
        <rFont val="Calibri"/>
        <family val="2"/>
      </rPr>
      <t>VII-1 Stepen / VSS 
visoka stručna sprema 180 ECTS</t>
    </r>
  </si>
  <si>
    <r>
      <t>A-</t>
    </r>
    <r>
      <rPr>
        <b/>
        <i/>
        <sz val="12"/>
        <rFont val="Calibri"/>
        <family val="2"/>
        <scheme val="minor"/>
      </rPr>
      <t>POLJOPRIVREDA, ŠUMARSTVO I RIBOLOV</t>
    </r>
  </si>
  <si>
    <r>
      <t>B-</t>
    </r>
    <r>
      <rPr>
        <b/>
        <sz val="12"/>
        <rFont val="Calibri"/>
        <family val="2"/>
        <scheme val="minor"/>
      </rPr>
      <t>VAĐENJE RUDE I KAMENA</t>
    </r>
  </si>
  <si>
    <r>
      <t>D-</t>
    </r>
    <r>
      <rPr>
        <b/>
        <i/>
        <sz val="12"/>
        <rFont val="Calibri"/>
        <family val="2"/>
        <scheme val="minor"/>
      </rPr>
      <t>PROIZVODNJA I SNADBJEVANJE ELEKTRIČNOM ENERGIJOM, GASOM,.</t>
    </r>
    <r>
      <rPr>
        <b/>
        <sz val="12"/>
        <rFont val="Calibri"/>
        <family val="2"/>
        <scheme val="minor"/>
      </rPr>
      <t>.</t>
    </r>
  </si>
  <si>
    <t xml:space="preserve">Srednja škola: , Gimnazija “Jovan Dučić” , Tehnička škola (elektro, mašinska - tehničar za CNC tehnologije, saobraćajna i građevinska),  Centar srednjih škola (ekonomska, trgovačka, ugostiteljska, turistička i medicinska škola) , Srednja muzička škola
Univerzitet: Fakultet za proizvodnju i menadžment je centar znanja i izvor kadrova za energetski menadžment i proizvodnju energije za cijelu
regiju, te za prerađivačku industriju.Fakultet za poslovni inženjering i menadžment (PIM) je centar za razvoj kadrova za savremenu pravnu praksu i naučne tokove u oblasti ekonomskih nauka.
• Visoka škola za turizam i hotelijerstvo je regionalni centar znanja i izvor kadrova za rastuću industriju odmora i razonode.
• Akademija likovnih umjetnosti doprinosi razvoju kreativnih industrija koje u novoj globalnoj ekonomiji (ekonomija znanja i doživljaja) pokazuju izuzetan potencijal rasta.   •  Poljoprivredni fakultet – je centar znanja i izvor kadrova za agro-mediteransku proizvodnju (pažnju posvećuje uzgoju mediteranskih kultura, vinogradarstvu, maslinarstvu, vinarstvu i očuvanju autohtonih vrsta karakterističnih za jug Hercegovine.)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</si>
  <si>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Vlasništvo nad parcelama za izgradnju: grad 11%, RS 41%, privatni subjekti 48%
</t>
  </si>
  <si>
    <t>Izvor: JU Zavod za zapošljavanje Republike Srpske, Filijala Trebinje-broj nezaposlenih lica na evidenciji-aktivna ponuda-stanje sa 31.12.2022. godine</t>
  </si>
  <si>
    <t>Broj preduzetnika (2025.g.)</t>
  </si>
  <si>
    <t>Broj nezaposlenih osoba prema starosnoj strukturi (31.12.2025.)
(registrovanih na tržištu rada)</t>
  </si>
  <si>
    <t>Izvor: Republički zavod za statistiku Republike Srpske (RZS RS) podaci se odnose na 2024god. jer Publikacija o gradovima i opštinama RS za 2025.god. Izlazi tek u decembru 2026.god.</t>
  </si>
  <si>
    <t>Izvor: APIF-Finansijski izvještaj za 2025. godinu-subjekti koji imaju sjedište na području opštine</t>
  </si>
  <si>
    <t>U broj malih preduzeća uvrštena  387 (96,3% ukupnog broja preduzeća) preduzeća koja zapošljavaju do 50 radnika (u mikro preduzeća koja zapošljavaju  od 1-9 zaposlenih imamo 333 privredna subjekata, a u mala preduzeća koja zapošljavaju od 10-49 zaposlenih imamo 54 privredna subjekata).</t>
  </si>
  <si>
    <t xml:space="preserve">66.196.000    KM (budžet za 2026. godinu) </t>
  </si>
  <si>
    <r>
      <rPr>
        <b/>
        <sz val="12"/>
        <rFont val="Calibri"/>
        <family val="2"/>
      </rPr>
      <t xml:space="preserve">GRAD TREBINJE:    </t>
    </r>
    <r>
      <rPr>
        <sz val="12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području grada Trebinja, ukupan broj zaposlenih lica na kraju 2025.god. iznosio je 9.004 licа. Od ukupnog broja zaposlenih 48% je ženska radna snaga. Prema stručnoj spremi, najveća zaposlenost je kod: CCC-3946 (44%);  VSS-2497 (28%);  KV-1447 (16%); PK,NSS-389 (4,32%); VŠ- 273(3,03%); ; VKV-208 (2,31%); NKV-153 (1,70%); Mr-71 (0,79%); Dr-18 (0,20%) i Nije unesena stručna  sprema-2 (0,02%)              </t>
    </r>
  </si>
  <si>
    <t xml:space="preserve">Cijena 1 m² građevinskog zemljišta u PZ Volujac iznosi 50 KM. Troškovi uređenja građevinskog zemljišta iznose 99,45 KM/m², a renta iznosi 48,00 KM/m².Grad omogućava umanjenje rente i troškova uređenja za izgradnju proizvodnih pogona u Poslovnoj zoni, i to: u iznosu od 99% za rentu i 25% za troškove uređenja.
</t>
  </si>
  <si>
    <t>1,23 EUR/m3</t>
  </si>
  <si>
    <t>18,47 pf/kWh</t>
  </si>
  <si>
    <r>
      <t xml:space="preserve">Najbliži autoputevi nalaze se u susjednim državama: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>Autoput A1</t>
    </r>
    <r>
      <rPr>
        <sz val="12"/>
        <color indexed="8"/>
        <rFont val="Calibri"/>
        <family val="2"/>
      </rPr>
      <t xml:space="preserve"> (Hrvatska)-najbliži pristup preko Dubrovnika i Ploča (cca 120-150 km).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Autoput Bar-Boljare</t>
    </r>
    <r>
      <rPr>
        <sz val="12"/>
        <color indexed="8"/>
        <rFont val="Calibri"/>
        <family val="2"/>
      </rPr>
      <t xml:space="preserve"> (Crna Gora,  u izgradnji)- pristup preko Nikšića i Podgorice.                                                                                                                                                                                                                    Povezanost se ostvaruje putem </t>
    </r>
    <r>
      <rPr>
        <b/>
        <sz val="12"/>
        <color indexed="8"/>
        <rFont val="Calibri"/>
        <family val="2"/>
        <charset val="238"/>
      </rPr>
      <t>magistralnih puteva M20 i M6</t>
    </r>
    <r>
      <rPr>
        <sz val="12"/>
        <color indexed="8"/>
        <rFont val="Calibri"/>
        <family val="2"/>
      </rPr>
      <t xml:space="preserve">, koji omogućavaju vezu sa autoputevima u regionu.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</si>
  <si>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Najbliže željezničke stanice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Mostar (BIH) </t>
    </r>
    <r>
      <rPr>
        <sz val="12"/>
        <color theme="1"/>
        <rFont val="Calibri"/>
        <family val="2"/>
        <charset val="238"/>
        <scheme val="minor"/>
      </rPr>
      <t xml:space="preserve">- cca 110 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Čapljina (BIH)</t>
    </r>
    <r>
      <rPr>
        <sz val="12"/>
        <color theme="1"/>
        <rFont val="Calibri"/>
        <family val="2"/>
        <charset val="238"/>
        <scheme val="minor"/>
      </rPr>
      <t xml:space="preserve"> -  cca100 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Nikšić (Crna Gora)</t>
    </r>
    <r>
      <rPr>
        <sz val="12"/>
        <color theme="1"/>
        <rFont val="Calibri"/>
        <family val="2"/>
        <charset val="238"/>
        <scheme val="minor"/>
      </rPr>
      <t xml:space="preserve"> - cca 70 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Željeznički saobraćaj dostupan je posredno, putem drumskog povezivanja sa navedenim centrima.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</si>
  <si>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
• Umanjenje naknade za uređenje gradskog građevinskog zemlјišta, za izgradnju poslovnih objekata proizvodne namjene (industrijske hale). Cilj: Privlačenje novih investitora; podrška postojećim investitorima kako bi se obezbijedilo kvalitetno i kontinuirano reinvestiranje; povećanje broja novih radnih mjesta.
• Umanjenje naknade za rentu, za izgradnju proizvodnih odnosno industrijskih objekata u poslovnoj i industrijskoj zoni. Cilj: Privlačenje novih investitora; podrška postojećim investitorima kako bi se obezbijedilo kvalitetno i kontinuirano reinvestiranje; povećanje broja novih radnih mjesta.
• Odloženo plaćanje ( 5 godina ) nepokretnosti u okviru Poslovne zone "Volujac". Cilj: Privlačenje novih investitora,Otvaranje novih proizvodnih pogona u poslovnoj zoni.
• Pružanje savjetodavnih usluga. Cilj: Podrška privrednim subjektima i fizičkim licima prilikom apliciranja u okviru raspisanih javnih poziva od strane domaćih i međunarodnih fodnova i donatora.
• Organizovanje edukacija. Cilj: Pružanje podrške pravnim i fizičkim licima (preduzetnicima), kao i potencijalnim preduzetnicima, kako bi se obezbjedila viša stopa opstanka novoosnovanih preduzeća i omogućila nova zapošlјavanja.
• Program podrške - privođenje zemlјišta kulturi za 2026. Godinu. Cilj: Cilј programa je podrška polјoprivrednim proizvođačima i povećanje obrađenih površina na području grada Trebinja. Predmetna podrška se ogleda u vršenju usluga osnovne i dopunske obrade zemlјišta bez naknade.
• Program podrške povrtarskoj proizvodnji - proizvodnja i dodjela rasada. Cilj: Cilј ovog programa je razvoj i unaprijeđenje proizvodnje povrća u plastenicima i na otvorenom polјu, razvoj kooperantske saradnje Fonda sa polјoprivrednim proizvođačima, podrška zainteresovanim fizičkim licima za osnaživanje domaćinstava kroz uzgoj povrća kao i saradnja sa Centrom srednjih škola, Trebinje i obavlјanje praktične nastave za učenike polјoprivrednog usmjerenja.
• Javni poziv nezaposlenim licima za korišćenje sredstava podrške samozapošlјavanju u 2026.g. Cilj: Samozapošlјavanje, podrška malom preduzetništvu
• Javni poziv za obavlјanje pripravničkog i voilonterskog staža osobama sa visokom stručnom spremom. Cilj:  Cilј ovoga javnog poziva je stručno osposoblјavanje osoba koje imaju visokustručnu spremu (VSS sa ostvarenih 180ECTS bodova ili 240 ECTS bodova ekvivalent) radi polaganja odgovarajućeg stručnog ispita i na taj način podizanje nivoa konkurentnosti tih osoba za trajno zaposlenje,što za cilј ima smanjenje broja nezaposlenih.
• Stimulisanje otvaranja direktnih novih radnih mjesta - subvencija za zapošlјavanje a odnose se na trošak koji je nastao po Sporazumu broj: 11-053-332-1/23 koji je Grad Trebinje potpisao dana 11.09.2023.godine, za učešću u sufinansiranju projekta „Udruženim snagama za poslove i stabilnost“ u period 2023-2026 godine. Cilj: Svrha ovog Sporazuma je uspostavlјanje zajedničke saradnje između Strana u svrhu realizacije projekta „UDRUŽIVANјE SNAGA ZA RADNA MJESTA I STABILNOST: PODRĐKA UGROŽENIM OSOBAMA U BiH KROZ JAVNO/PRIVATNO PARTNERSTVO“.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</si>
</sst>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m&quot;;[Red]\-#,##0\ &quot;km&quot;"/>
    <numFmt numFmtId="8" formatCode="#,##0.00\ &quot;km&quot;;[Red]\-#,##0.00\ &quot;km&quot;"/>
  </numFmts>
  <fonts count="3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23">
    <xf numFmtId="0" fontId="0" fillId="0" borderId="0" xfId="0"/>
    <xf numFmtId="49" fontId="6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9" fillId="0" borderId="0" xfId="0" applyFo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vertical="center" wrapText="1"/>
    </xf>
    <xf numFmtId="0" fontId="15" fillId="4" borderId="22" xfId="0" applyFont="1" applyFill="1" applyBorder="1" applyAlignment="1">
      <alignment vertical="center"/>
    </xf>
    <xf numFmtId="0" fontId="5" fillId="0" borderId="6" xfId="1" applyFill="1" applyBorder="1" applyAlignment="1" applyProtection="1">
      <alignment horizontal="center" vertical="center" wrapText="1"/>
    </xf>
    <xf numFmtId="2" fontId="7" fillId="0" borderId="0" xfId="0" applyNumberFormat="1" applyFont="1"/>
    <xf numFmtId="0" fontId="12" fillId="0" borderId="27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4" fontId="7" fillId="0" borderId="0" xfId="0" applyNumberFormat="1" applyFont="1"/>
    <xf numFmtId="2" fontId="9" fillId="0" borderId="0" xfId="0" applyNumberFormat="1" applyFont="1"/>
    <xf numFmtId="0" fontId="5" fillId="0" borderId="0" xfId="1" applyAlignment="1" applyProtection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3" fontId="13" fillId="0" borderId="6" xfId="0" applyNumberFormat="1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vertical="center"/>
    </xf>
    <xf numFmtId="0" fontId="15" fillId="4" borderId="30" xfId="0" applyFont="1" applyFill="1" applyBorder="1" applyAlignment="1">
      <alignment vertical="center"/>
    </xf>
    <xf numFmtId="0" fontId="18" fillId="3" borderId="3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0" fontId="13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2" fontId="13" fillId="0" borderId="0" xfId="0" applyNumberFormat="1" applyFont="1"/>
    <xf numFmtId="0" fontId="13" fillId="3" borderId="5" xfId="0" applyFont="1" applyFill="1" applyBorder="1" applyAlignment="1">
      <alignment horizontal="left" vertical="center"/>
    </xf>
    <xf numFmtId="0" fontId="1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9" fontId="13" fillId="0" borderId="8" xfId="2" applyFont="1" applyFill="1" applyBorder="1" applyAlignment="1">
      <alignment horizontal="center" vertical="center" wrapText="1"/>
    </xf>
    <xf numFmtId="9" fontId="13" fillId="0" borderId="6" xfId="2" applyFont="1" applyFill="1" applyBorder="1" applyAlignment="1">
      <alignment horizontal="center" vertical="center" wrapText="1"/>
    </xf>
    <xf numFmtId="9" fontId="13" fillId="0" borderId="7" xfId="2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13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5" fillId="0" borderId="7" xfId="1" applyBorder="1" applyAlignment="1" applyProtection="1">
      <alignment horizontal="left" vertical="center" wrapText="1"/>
    </xf>
    <xf numFmtId="6" fontId="7" fillId="0" borderId="20" xfId="0" applyNumberFormat="1" applyFont="1" applyBorder="1" applyAlignment="1">
      <alignment horizontal="center" vertical="center" wrapText="1"/>
    </xf>
    <xf numFmtId="6" fontId="7" fillId="0" borderId="6" xfId="0" applyNumberFormat="1" applyFont="1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 wrapText="1"/>
    </xf>
    <xf numFmtId="6" fontId="13" fillId="0" borderId="6" xfId="0" applyNumberFormat="1" applyFont="1" applyBorder="1" applyAlignment="1">
      <alignment horizontal="center" vertical="center" wrapText="1"/>
    </xf>
    <xf numFmtId="6" fontId="13" fillId="0" borderId="7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right" wrapText="1"/>
    </xf>
    <xf numFmtId="0" fontId="13" fillId="3" borderId="2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8" fontId="7" fillId="2" borderId="6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9" fillId="0" borderId="0" xfId="0" applyFont="1" applyAlignment="1">
      <alignment wrapText="1"/>
    </xf>
    <xf numFmtId="0" fontId="7" fillId="3" borderId="14" xfId="0" applyFont="1" applyFill="1" applyBorder="1" applyAlignment="1">
      <alignment horizontal="left" vertical="center" wrapText="1"/>
    </xf>
    <xf numFmtId="0" fontId="28" fillId="4" borderId="22" xfId="0" applyFont="1" applyFill="1" applyBorder="1" applyAlignment="1">
      <alignment vertical="center"/>
    </xf>
    <xf numFmtId="3" fontId="10" fillId="2" borderId="17" xfId="0" applyNumberFormat="1" applyFont="1" applyFill="1" applyBorder="1" applyAlignment="1">
      <alignment horizontal="center" wrapText="1"/>
    </xf>
    <xf numFmtId="10" fontId="10" fillId="2" borderId="17" xfId="0" applyNumberFormat="1" applyFont="1" applyFill="1" applyBorder="1" applyAlignment="1">
      <alignment horizontal="center" wrapText="1"/>
    </xf>
    <xf numFmtId="3" fontId="10" fillId="2" borderId="13" xfId="0" applyNumberFormat="1" applyFont="1" applyFill="1" applyBorder="1" applyAlignment="1">
      <alignment horizont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10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1" fillId="0" borderId="0" xfId="0" applyFont="1"/>
    <xf numFmtId="0" fontId="6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wrapText="1"/>
    </xf>
    <xf numFmtId="10" fontId="11" fillId="2" borderId="17" xfId="0" applyNumberFormat="1" applyFont="1" applyFill="1" applyBorder="1" applyAlignment="1">
      <alignment horizontal="center" wrapText="1"/>
    </xf>
    <xf numFmtId="3" fontId="11" fillId="2" borderId="13" xfId="0" applyNumberFormat="1" applyFont="1" applyFill="1" applyBorder="1" applyAlignment="1">
      <alignment horizontal="center" wrapText="1"/>
    </xf>
    <xf numFmtId="0" fontId="11" fillId="2" borderId="0" xfId="0" applyFont="1" applyFill="1"/>
    <xf numFmtId="3" fontId="11" fillId="2" borderId="17" xfId="0" applyNumberFormat="1" applyFont="1" applyFill="1" applyBorder="1" applyAlignment="1">
      <alignment horizontal="center" vertical="center" wrapText="1"/>
    </xf>
    <xf numFmtId="10" fontId="11" fillId="2" borderId="13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0" fontId="13" fillId="2" borderId="24" xfId="2" applyNumberFormat="1" applyFont="1" applyFill="1" applyBorder="1" applyAlignment="1">
      <alignment horizontal="center" vertical="center" wrapText="1"/>
    </xf>
    <xf numFmtId="10" fontId="13" fillId="2" borderId="25" xfId="2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0" fontId="13" fillId="2" borderId="12" xfId="2" applyNumberFormat="1" applyFont="1" applyFill="1" applyBorder="1" applyAlignment="1">
      <alignment horizontal="center" vertical="center" wrapText="1"/>
    </xf>
    <xf numFmtId="10" fontId="13" fillId="2" borderId="26" xfId="2" applyNumberFormat="1" applyFont="1" applyFill="1" applyBorder="1" applyAlignment="1">
      <alignment horizontal="center" vertical="center" wrapText="1"/>
    </xf>
    <xf numFmtId="10" fontId="13" fillId="2" borderId="13" xfId="0" applyNumberFormat="1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5" fillId="4" borderId="4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22" fillId="4" borderId="29" xfId="0" applyFont="1" applyFill="1" applyBorder="1" applyAlignment="1">
      <alignment horizontal="left" vertical="center" wrapText="1"/>
    </xf>
    <xf numFmtId="0" fontId="22" fillId="4" borderId="30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/>
    </xf>
    <xf numFmtId="0" fontId="15" fillId="4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/>
    </xf>
    <xf numFmtId="0" fontId="14" fillId="4" borderId="42" xfId="0" applyFont="1" applyFill="1" applyBorder="1" applyAlignment="1">
      <alignment horizontal="left" vertical="center"/>
    </xf>
    <xf numFmtId="0" fontId="14" fillId="4" borderId="37" xfId="0" applyFont="1" applyFill="1" applyBorder="1" applyAlignment="1">
      <alignment horizontal="left" vertical="center"/>
    </xf>
    <xf numFmtId="0" fontId="25" fillId="0" borderId="42" xfId="0" applyFont="1" applyBorder="1" applyAlignment="1">
      <alignment vertical="center" wrapText="1"/>
    </xf>
    <xf numFmtId="0" fontId="35" fillId="0" borderId="46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left" vertical="center"/>
    </xf>
    <xf numFmtId="0" fontId="15" fillId="4" borderId="30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left"/>
    </xf>
    <xf numFmtId="0" fontId="15" fillId="4" borderId="30" xfId="0" applyFont="1" applyFill="1" applyBorder="1" applyAlignment="1">
      <alignment horizontal="left"/>
    </xf>
    <xf numFmtId="0" fontId="15" fillId="4" borderId="36" xfId="0" applyFont="1" applyFill="1" applyBorder="1" applyAlignment="1">
      <alignment horizontal="left" vertical="center"/>
    </xf>
    <xf numFmtId="0" fontId="15" fillId="4" borderId="37" xfId="0" applyFont="1" applyFill="1" applyBorder="1" applyAlignment="1">
      <alignment horizontal="left" vertical="center"/>
    </xf>
    <xf numFmtId="0" fontId="36" fillId="0" borderId="9" xfId="1" applyFont="1" applyFill="1" applyBorder="1" applyAlignment="1" applyProtection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trebinje.rs.ba" TargetMode="External"/><Relationship Id="rId2" Type="http://schemas.openxmlformats.org/officeDocument/2006/relationships/hyperlink" Target="http://www.trebinje.rs.ba/" TargetMode="External"/><Relationship Id="rId1" Type="http://schemas.openxmlformats.org/officeDocument/2006/relationships/hyperlink" Target="mailto:info@laktasi.ne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atasa.tucic@trebinje.rs.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64"/>
  <sheetViews>
    <sheetView tabSelected="1" topLeftCell="A130" zoomScale="80" zoomScaleNormal="80" workbookViewId="0">
      <selection activeCell="C139" sqref="C139:G139"/>
    </sheetView>
  </sheetViews>
  <sheetFormatPr defaultRowHeight="15.75" x14ac:dyDescent="0.25"/>
  <cols>
    <col min="1" max="1" width="4.85546875" style="4" customWidth="1"/>
    <col min="2" max="2" width="71.28515625" style="6" customWidth="1"/>
    <col min="3" max="3" width="94.42578125" style="4" customWidth="1"/>
    <col min="4" max="4" width="23.85546875" style="4" bestFit="1" customWidth="1"/>
    <col min="5" max="5" width="31.140625" style="4" customWidth="1"/>
    <col min="6" max="6" width="27" style="4" customWidth="1"/>
    <col min="7" max="7" width="21.7109375" style="4" customWidth="1"/>
    <col min="8" max="8" width="24.28515625" style="4" customWidth="1"/>
    <col min="9" max="9" width="30.140625" style="4" customWidth="1"/>
    <col min="10" max="10" width="25.28515625" style="4" customWidth="1"/>
    <col min="11" max="11" width="24.140625" style="4" customWidth="1"/>
    <col min="12" max="12" width="32" style="4" customWidth="1"/>
    <col min="13" max="14" width="15.7109375" style="4" customWidth="1"/>
    <col min="15" max="15" width="20.7109375" style="4" customWidth="1"/>
    <col min="16" max="16384" width="9.140625" style="4"/>
  </cols>
  <sheetData>
    <row r="1" spans="2:5" ht="16.5" thickBot="1" x14ac:dyDescent="0.3">
      <c r="B1" s="4"/>
    </row>
    <row r="2" spans="2:5" ht="21.75" thickBot="1" x14ac:dyDescent="0.3">
      <c r="B2" s="50" t="s">
        <v>58</v>
      </c>
      <c r="C2" s="51"/>
    </row>
    <row r="3" spans="2:5" ht="15.75" customHeight="1" x14ac:dyDescent="0.25">
      <c r="B3" s="208" t="s">
        <v>66</v>
      </c>
      <c r="C3" s="209"/>
    </row>
    <row r="4" spans="2:5" x14ac:dyDescent="0.25">
      <c r="B4" s="210"/>
      <c r="C4" s="211"/>
    </row>
    <row r="5" spans="2:5" ht="16.5" thickBot="1" x14ac:dyDescent="0.3">
      <c r="B5" s="212"/>
      <c r="C5" s="213"/>
    </row>
    <row r="6" spans="2:5" ht="16.5" thickBot="1" x14ac:dyDescent="0.3">
      <c r="B6" s="5"/>
    </row>
    <row r="7" spans="2:5" ht="21.75" thickBot="1" x14ac:dyDescent="0.3">
      <c r="B7" s="214" t="s">
        <v>72</v>
      </c>
      <c r="C7" s="215"/>
    </row>
    <row r="8" spans="2:5" x14ac:dyDescent="0.25">
      <c r="B8" s="16" t="s">
        <v>67</v>
      </c>
      <c r="C8" s="30" t="s">
        <v>138</v>
      </c>
    </row>
    <row r="9" spans="2:5" x14ac:dyDescent="0.25">
      <c r="B9" s="17" t="s">
        <v>68</v>
      </c>
      <c r="C9" s="68" t="s">
        <v>139</v>
      </c>
    </row>
    <row r="10" spans="2:5" ht="16.5" thickBot="1" x14ac:dyDescent="0.3">
      <c r="B10" s="31" t="s">
        <v>69</v>
      </c>
      <c r="C10" s="69" t="s">
        <v>140</v>
      </c>
    </row>
    <row r="11" spans="2:5" ht="16.5" thickBot="1" x14ac:dyDescent="0.3">
      <c r="B11" s="5"/>
    </row>
    <row r="12" spans="2:5" ht="21.75" thickBot="1" x14ac:dyDescent="0.4">
      <c r="B12" s="216" t="s">
        <v>73</v>
      </c>
      <c r="C12" s="217"/>
      <c r="E12" s="29"/>
    </row>
    <row r="13" spans="2:5" x14ac:dyDescent="0.25">
      <c r="B13" s="16" t="s">
        <v>0</v>
      </c>
      <c r="C13" s="27" t="s">
        <v>141</v>
      </c>
    </row>
    <row r="14" spans="2:5" x14ac:dyDescent="0.25">
      <c r="B14" s="17" t="s">
        <v>1</v>
      </c>
      <c r="C14" s="49" t="s">
        <v>142</v>
      </c>
    </row>
    <row r="15" spans="2:5" x14ac:dyDescent="0.25">
      <c r="B15" s="17" t="s">
        <v>2</v>
      </c>
      <c r="C15" s="28" t="s">
        <v>143</v>
      </c>
    </row>
    <row r="16" spans="2:5" x14ac:dyDescent="0.25">
      <c r="B16" s="17" t="s">
        <v>14</v>
      </c>
      <c r="C16" s="24" t="s">
        <v>194</v>
      </c>
    </row>
    <row r="17" spans="2:14" x14ac:dyDescent="0.25">
      <c r="B17" s="17" t="s">
        <v>15</v>
      </c>
      <c r="C17" s="93"/>
    </row>
    <row r="18" spans="2:14" x14ac:dyDescent="0.25">
      <c r="B18" s="18" t="s">
        <v>34</v>
      </c>
      <c r="C18" s="24" t="s">
        <v>144</v>
      </c>
    </row>
    <row r="19" spans="2:14" x14ac:dyDescent="0.25">
      <c r="B19" s="18" t="s">
        <v>39</v>
      </c>
      <c r="C19" s="67" t="s">
        <v>145</v>
      </c>
    </row>
    <row r="20" spans="2:14" x14ac:dyDescent="0.25">
      <c r="B20" s="18" t="s">
        <v>35</v>
      </c>
      <c r="C20" s="34" t="s">
        <v>146</v>
      </c>
    </row>
    <row r="21" spans="2:14" x14ac:dyDescent="0.25">
      <c r="B21" s="18" t="s">
        <v>36</v>
      </c>
      <c r="C21" s="34" t="s">
        <v>147</v>
      </c>
    </row>
    <row r="22" spans="2:14" x14ac:dyDescent="0.25">
      <c r="B22" s="18" t="s">
        <v>37</v>
      </c>
      <c r="C22" s="41" t="s">
        <v>148</v>
      </c>
    </row>
    <row r="23" spans="2:14" ht="16.5" thickBot="1" x14ac:dyDescent="0.3">
      <c r="B23" s="42" t="s">
        <v>38</v>
      </c>
      <c r="C23" s="25"/>
    </row>
    <row r="24" spans="2:14" ht="15.75" customHeight="1" thickBot="1" x14ac:dyDescent="0.3">
      <c r="C24" s="7"/>
      <c r="J24" s="3"/>
      <c r="K24" s="3"/>
      <c r="L24" s="3"/>
      <c r="M24" s="3"/>
      <c r="N24" s="3"/>
    </row>
    <row r="25" spans="2:14" ht="21.75" thickBot="1" x14ac:dyDescent="0.3">
      <c r="B25" s="214" t="s">
        <v>74</v>
      </c>
      <c r="C25" s="215"/>
      <c r="J25" s="3"/>
      <c r="K25" s="3"/>
      <c r="L25" s="3"/>
      <c r="M25" s="3"/>
      <c r="N25" s="3"/>
    </row>
    <row r="26" spans="2:14" ht="15.75" customHeight="1" x14ac:dyDescent="0.25">
      <c r="B26" s="53" t="s">
        <v>16</v>
      </c>
      <c r="C26" s="70">
        <v>430</v>
      </c>
      <c r="J26" s="3"/>
      <c r="K26" s="3"/>
      <c r="L26" s="3"/>
      <c r="M26" s="3"/>
      <c r="N26" s="3"/>
    </row>
    <row r="27" spans="2:14" ht="15.75" customHeight="1" x14ac:dyDescent="0.25">
      <c r="B27" s="19" t="s">
        <v>17</v>
      </c>
      <c r="C27" s="71">
        <v>1670</v>
      </c>
      <c r="J27" s="3"/>
      <c r="K27" s="3"/>
      <c r="L27" s="3"/>
      <c r="M27" s="3"/>
      <c r="N27" s="3"/>
    </row>
    <row r="28" spans="2:14" ht="15.75" customHeight="1" x14ac:dyDescent="0.25">
      <c r="B28" s="19" t="s">
        <v>18</v>
      </c>
      <c r="C28" s="71">
        <v>754</v>
      </c>
      <c r="J28" s="3"/>
      <c r="K28" s="3"/>
      <c r="L28" s="3"/>
      <c r="M28" s="3"/>
      <c r="N28" s="3"/>
    </row>
    <row r="29" spans="2:14" ht="15.75" customHeight="1" x14ac:dyDescent="0.25">
      <c r="B29" s="43" t="s">
        <v>19</v>
      </c>
      <c r="C29" s="71">
        <v>1247</v>
      </c>
      <c r="J29" s="3"/>
      <c r="K29" s="3"/>
      <c r="L29" s="3"/>
      <c r="M29" s="3"/>
      <c r="N29" s="3"/>
    </row>
    <row r="30" spans="2:14" ht="15.75" customHeight="1" x14ac:dyDescent="0.25">
      <c r="B30" s="43" t="s">
        <v>27</v>
      </c>
      <c r="C30" s="71">
        <v>1056</v>
      </c>
      <c r="J30" s="3"/>
      <c r="K30" s="3"/>
      <c r="L30" s="3"/>
      <c r="M30" s="3"/>
      <c r="N30" s="3"/>
    </row>
    <row r="31" spans="2:14" ht="15.75" customHeight="1" x14ac:dyDescent="0.25">
      <c r="B31" s="43" t="s">
        <v>20</v>
      </c>
      <c r="C31" s="72">
        <v>1082</v>
      </c>
      <c r="J31" s="3"/>
      <c r="K31" s="3"/>
      <c r="L31" s="3"/>
      <c r="M31" s="3"/>
      <c r="N31" s="3"/>
    </row>
    <row r="32" spans="2:14" ht="15.75" customHeight="1" x14ac:dyDescent="0.25">
      <c r="B32" s="43" t="s">
        <v>28</v>
      </c>
      <c r="C32" s="71">
        <v>216</v>
      </c>
      <c r="J32" s="3"/>
      <c r="K32" s="3"/>
      <c r="L32" s="3"/>
      <c r="M32" s="3"/>
      <c r="N32" s="3"/>
    </row>
    <row r="33" spans="2:14" ht="15.75" customHeight="1" x14ac:dyDescent="0.25">
      <c r="B33" s="43" t="s">
        <v>21</v>
      </c>
      <c r="C33" s="71">
        <v>472</v>
      </c>
      <c r="J33" s="3"/>
      <c r="K33" s="3"/>
      <c r="L33" s="3"/>
      <c r="M33" s="3"/>
      <c r="N33" s="3"/>
    </row>
    <row r="34" spans="2:14" ht="15.75" customHeight="1" x14ac:dyDescent="0.25">
      <c r="B34" s="43" t="s">
        <v>22</v>
      </c>
      <c r="C34" s="71">
        <v>697</v>
      </c>
      <c r="J34" s="3"/>
      <c r="K34" s="3"/>
      <c r="L34" s="3"/>
      <c r="M34" s="3"/>
      <c r="N34" s="3"/>
    </row>
    <row r="35" spans="2:14" ht="15.75" customHeight="1" x14ac:dyDescent="0.25">
      <c r="B35" s="43" t="s">
        <v>23</v>
      </c>
      <c r="C35" s="71">
        <v>682</v>
      </c>
      <c r="J35" s="3"/>
      <c r="K35" s="3"/>
      <c r="L35" s="3"/>
      <c r="M35" s="3"/>
      <c r="N35" s="3"/>
    </row>
    <row r="36" spans="2:14" ht="15.75" customHeight="1" x14ac:dyDescent="0.25">
      <c r="B36" s="43" t="s">
        <v>24</v>
      </c>
      <c r="C36" s="71">
        <v>976</v>
      </c>
      <c r="J36" s="3"/>
      <c r="K36" s="3"/>
      <c r="L36" s="3"/>
      <c r="M36" s="3"/>
      <c r="N36" s="3"/>
    </row>
    <row r="37" spans="2:14" ht="15.75" customHeight="1" x14ac:dyDescent="0.25">
      <c r="B37" s="43" t="s">
        <v>25</v>
      </c>
      <c r="C37" s="71">
        <v>616</v>
      </c>
      <c r="J37" s="3"/>
      <c r="K37" s="3"/>
      <c r="L37" s="3"/>
      <c r="M37" s="3"/>
      <c r="N37" s="3"/>
    </row>
    <row r="38" spans="2:14" ht="15.75" customHeight="1" thickBot="1" x14ac:dyDescent="0.3">
      <c r="B38" s="44" t="s">
        <v>26</v>
      </c>
      <c r="C38" s="73">
        <v>117</v>
      </c>
      <c r="J38" s="3"/>
      <c r="K38" s="3"/>
      <c r="L38" s="3"/>
      <c r="M38" s="3"/>
      <c r="N38" s="3"/>
    </row>
    <row r="39" spans="2:14" ht="15.75" customHeight="1" thickBot="1" x14ac:dyDescent="0.3">
      <c r="B39" s="8"/>
      <c r="C39" s="9"/>
      <c r="J39" s="3"/>
      <c r="K39" s="3"/>
      <c r="L39" s="3"/>
      <c r="M39" s="3"/>
      <c r="N39" s="3"/>
    </row>
    <row r="40" spans="2:14" ht="21.75" thickBot="1" x14ac:dyDescent="0.3">
      <c r="B40" s="218" t="s">
        <v>75</v>
      </c>
      <c r="C40" s="219"/>
      <c r="J40" s="3"/>
      <c r="K40" s="3"/>
      <c r="L40" s="3"/>
      <c r="M40" s="3"/>
      <c r="N40" s="3"/>
    </row>
    <row r="41" spans="2:14" ht="15.75" customHeight="1" x14ac:dyDescent="0.25">
      <c r="B41" s="45" t="s">
        <v>149</v>
      </c>
      <c r="C41" s="74">
        <v>27</v>
      </c>
      <c r="J41" s="3"/>
      <c r="K41" s="3"/>
      <c r="L41" s="3"/>
      <c r="M41" s="3"/>
      <c r="N41" s="3"/>
    </row>
    <row r="42" spans="2:14" ht="15.75" customHeight="1" x14ac:dyDescent="0.25">
      <c r="B42" s="46" t="s">
        <v>158</v>
      </c>
      <c r="C42" s="74">
        <v>21</v>
      </c>
      <c r="J42" s="3"/>
      <c r="K42" s="3"/>
      <c r="L42" s="3"/>
      <c r="M42" s="3"/>
      <c r="N42" s="3"/>
    </row>
    <row r="43" spans="2:14" ht="15.75" customHeight="1" thickBot="1" x14ac:dyDescent="0.3">
      <c r="B43" s="47" t="s">
        <v>159</v>
      </c>
      <c r="C43" s="75">
        <v>18</v>
      </c>
      <c r="J43" s="3"/>
      <c r="K43" s="3"/>
      <c r="L43" s="3"/>
      <c r="M43" s="3"/>
      <c r="N43" s="3"/>
    </row>
    <row r="44" spans="2:14" s="10" customFormat="1" ht="15.75" customHeight="1" thickBot="1" x14ac:dyDescent="0.3">
      <c r="B44" s="8"/>
      <c r="J44" s="2"/>
      <c r="K44" s="2"/>
      <c r="L44" s="2"/>
      <c r="M44" s="2"/>
      <c r="N44" s="2"/>
    </row>
    <row r="45" spans="2:14" s="10" customFormat="1" ht="21.75" thickBot="1" x14ac:dyDescent="0.3">
      <c r="B45" s="160" t="s">
        <v>76</v>
      </c>
      <c r="C45" s="161"/>
      <c r="D45" s="161"/>
      <c r="E45" s="161"/>
      <c r="F45" s="161"/>
      <c r="G45" s="162"/>
      <c r="J45" s="2"/>
      <c r="K45" s="2"/>
      <c r="L45" s="2"/>
      <c r="M45" s="2"/>
      <c r="N45" s="2"/>
    </row>
    <row r="46" spans="2:14" ht="111" customHeight="1" x14ac:dyDescent="0.25">
      <c r="B46" s="45" t="s">
        <v>29</v>
      </c>
      <c r="C46" s="185" t="s">
        <v>199</v>
      </c>
      <c r="D46" s="186"/>
      <c r="E46" s="186"/>
      <c r="F46" s="186"/>
      <c r="G46" s="187"/>
      <c r="J46" s="3"/>
      <c r="K46" s="3"/>
      <c r="L46" s="3"/>
      <c r="M46" s="3"/>
      <c r="N46" s="3"/>
    </row>
    <row r="47" spans="2:14" ht="99" customHeight="1" x14ac:dyDescent="0.25">
      <c r="B47" s="46" t="s">
        <v>30</v>
      </c>
      <c r="C47" s="188" t="s">
        <v>150</v>
      </c>
      <c r="D47" s="186"/>
      <c r="E47" s="186"/>
      <c r="F47" s="186"/>
      <c r="G47" s="187"/>
      <c r="J47" s="3"/>
      <c r="K47" s="3"/>
      <c r="L47" s="3"/>
      <c r="M47" s="3"/>
      <c r="N47" s="3"/>
    </row>
    <row r="48" spans="2:14" ht="89.25" customHeight="1" x14ac:dyDescent="0.25">
      <c r="B48" s="46" t="s">
        <v>31</v>
      </c>
      <c r="C48" s="189" t="s">
        <v>200</v>
      </c>
      <c r="D48" s="186"/>
      <c r="E48" s="186"/>
      <c r="F48" s="186"/>
      <c r="G48" s="187"/>
      <c r="J48" s="3"/>
      <c r="K48" s="3"/>
      <c r="L48" s="3"/>
      <c r="M48" s="3"/>
      <c r="N48" s="3"/>
    </row>
    <row r="49" spans="2:21" ht="27.75" customHeight="1" x14ac:dyDescent="0.25">
      <c r="B49" s="46" t="s">
        <v>32</v>
      </c>
      <c r="C49" s="190" t="s">
        <v>151</v>
      </c>
      <c r="D49" s="186"/>
      <c r="E49" s="186"/>
      <c r="F49" s="186"/>
      <c r="G49" s="187"/>
      <c r="J49" s="3"/>
      <c r="K49" s="3"/>
      <c r="L49" s="3"/>
      <c r="M49" s="3"/>
      <c r="N49" s="3"/>
    </row>
    <row r="50" spans="2:21" ht="74.25" customHeight="1" thickBot="1" x14ac:dyDescent="0.3">
      <c r="B50" s="47" t="s">
        <v>33</v>
      </c>
      <c r="C50" s="191" t="s">
        <v>152</v>
      </c>
      <c r="D50" s="192"/>
      <c r="E50" s="192"/>
      <c r="F50" s="192"/>
      <c r="G50" s="193"/>
      <c r="J50" s="3"/>
      <c r="K50" s="3"/>
      <c r="L50" s="3"/>
      <c r="M50" s="3"/>
      <c r="N50" s="3"/>
    </row>
    <row r="51" spans="2:21" ht="16.5" thickBot="1" x14ac:dyDescent="0.3">
      <c r="J51" s="3"/>
      <c r="K51" s="1"/>
      <c r="L51" s="3"/>
      <c r="M51" s="3"/>
      <c r="N51" s="3"/>
    </row>
    <row r="52" spans="2:21" ht="21.75" thickBot="1" x14ac:dyDescent="0.3">
      <c r="B52" s="194" t="s">
        <v>81</v>
      </c>
      <c r="C52" s="195"/>
      <c r="D52" s="195"/>
      <c r="E52" s="195"/>
      <c r="F52" s="195"/>
      <c r="G52" s="196"/>
      <c r="H52" s="54" t="s">
        <v>89</v>
      </c>
      <c r="I52" s="54"/>
      <c r="J52" s="55"/>
      <c r="K52" s="56"/>
      <c r="L52" s="55"/>
      <c r="M52" s="55"/>
      <c r="N52" s="55"/>
      <c r="O52" s="54"/>
      <c r="P52" s="54"/>
      <c r="Q52" s="54"/>
    </row>
    <row r="53" spans="2:21" ht="21.75" thickBot="1" x14ac:dyDescent="0.3">
      <c r="B53" s="33" t="s">
        <v>82</v>
      </c>
      <c r="C53" s="120" t="s">
        <v>3</v>
      </c>
      <c r="D53" s="121" t="s">
        <v>4</v>
      </c>
      <c r="E53" s="121" t="s">
        <v>5</v>
      </c>
      <c r="F53" s="122" t="s">
        <v>60</v>
      </c>
      <c r="G53" s="123" t="s">
        <v>12</v>
      </c>
      <c r="H53" s="54" t="s">
        <v>192</v>
      </c>
      <c r="I53" s="54"/>
      <c r="J53" s="54"/>
      <c r="K53" s="54"/>
      <c r="L53" s="54"/>
      <c r="M53" s="54"/>
      <c r="N53" s="54"/>
      <c r="O53" s="54"/>
      <c r="P53" s="54"/>
      <c r="Q53" s="54"/>
    </row>
    <row r="54" spans="2:21" x14ac:dyDescent="0.25">
      <c r="B54" s="97" t="s">
        <v>84</v>
      </c>
      <c r="C54" s="124">
        <v>13</v>
      </c>
      <c r="D54" s="125">
        <v>76</v>
      </c>
      <c r="E54" s="125">
        <v>287</v>
      </c>
      <c r="F54" s="125">
        <v>26</v>
      </c>
      <c r="G54" s="126">
        <f>F54+E54+D54+C54</f>
        <v>402</v>
      </c>
      <c r="H54" s="4" t="s">
        <v>88</v>
      </c>
      <c r="P54" s="54"/>
      <c r="Q54" s="54"/>
    </row>
    <row r="55" spans="2:21" ht="16.5" thickBot="1" x14ac:dyDescent="0.3">
      <c r="B55" s="21" t="s">
        <v>85</v>
      </c>
      <c r="C55" s="127">
        <v>3.2300000000000002E-2</v>
      </c>
      <c r="D55" s="127">
        <v>0.18909999999999999</v>
      </c>
      <c r="E55" s="127">
        <v>0.71389999999999998</v>
      </c>
      <c r="F55" s="127">
        <v>6.4699999999999994E-2</v>
      </c>
      <c r="G55" s="128">
        <f>C55+D55+E55+F55</f>
        <v>1</v>
      </c>
      <c r="P55" s="54"/>
      <c r="Q55" s="54"/>
    </row>
    <row r="56" spans="2:21" ht="21.75" thickBot="1" x14ac:dyDescent="0.3">
      <c r="B56" s="98" t="s">
        <v>83</v>
      </c>
      <c r="C56" s="120" t="s">
        <v>9</v>
      </c>
      <c r="D56" s="121" t="s">
        <v>10</v>
      </c>
      <c r="E56" s="129" t="s">
        <v>11</v>
      </c>
      <c r="F56" s="130" t="s">
        <v>12</v>
      </c>
      <c r="G56" s="95" t="s">
        <v>89</v>
      </c>
      <c r="H56" s="11"/>
      <c r="I56" s="54"/>
      <c r="J56" s="54"/>
      <c r="K56" s="54"/>
    </row>
    <row r="57" spans="2:21" x14ac:dyDescent="0.25">
      <c r="B57" s="22" t="s">
        <v>86</v>
      </c>
      <c r="C57" s="124">
        <v>5</v>
      </c>
      <c r="D57" s="125">
        <v>10</v>
      </c>
      <c r="E57" s="131">
        <v>387</v>
      </c>
      <c r="F57" s="123">
        <f>C57+D57+E57</f>
        <v>402</v>
      </c>
      <c r="G57" s="95" t="s">
        <v>111</v>
      </c>
      <c r="H57" s="11"/>
      <c r="I57" s="54"/>
      <c r="J57" s="54"/>
      <c r="K57" s="54"/>
      <c r="L57" s="11"/>
    </row>
    <row r="58" spans="2:21" ht="282" customHeight="1" thickBot="1" x14ac:dyDescent="0.3">
      <c r="B58" s="21" t="s">
        <v>87</v>
      </c>
      <c r="C58" s="127">
        <v>1.24E-2</v>
      </c>
      <c r="D58" s="132">
        <v>2.4899999999999999E-2</v>
      </c>
      <c r="E58" s="133">
        <v>0.96299999999999997</v>
      </c>
      <c r="F58" s="134">
        <f>C58+D58+E58</f>
        <v>1.0003</v>
      </c>
      <c r="G58" s="135" t="s">
        <v>193</v>
      </c>
      <c r="H58" s="9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</row>
    <row r="59" spans="2:21" ht="16.5" thickBot="1" x14ac:dyDescent="0.3">
      <c r="C59" s="11"/>
      <c r="D59" s="11"/>
      <c r="E59" s="11"/>
      <c r="F59" s="11"/>
      <c r="G59" s="54"/>
      <c r="H59" s="54"/>
      <c r="I59" s="54"/>
      <c r="J59" s="54"/>
      <c r="K59" s="54"/>
      <c r="L59" s="11"/>
    </row>
    <row r="60" spans="2:21" ht="16.5" thickBot="1" x14ac:dyDescent="0.3">
      <c r="B60" s="52" t="s">
        <v>160</v>
      </c>
      <c r="C60" s="149" t="s">
        <v>189</v>
      </c>
      <c r="D60" s="104"/>
      <c r="E60" s="11"/>
      <c r="F60" s="11"/>
      <c r="G60" s="57"/>
      <c r="H60" s="54"/>
      <c r="I60" s="54"/>
      <c r="J60" s="54"/>
      <c r="K60" s="54"/>
      <c r="L60" s="11"/>
    </row>
    <row r="61" spans="2:21" ht="33.75" customHeight="1" thickBot="1" x14ac:dyDescent="0.3">
      <c r="B61" s="87" t="s">
        <v>183</v>
      </c>
      <c r="C61" s="144">
        <v>4</v>
      </c>
      <c r="D61" s="104"/>
      <c r="E61" s="136" t="s">
        <v>136</v>
      </c>
      <c r="F61" s="137" t="s">
        <v>189</v>
      </c>
      <c r="G61" s="40"/>
      <c r="H61" s="11"/>
      <c r="I61" s="11"/>
      <c r="J61" s="11"/>
      <c r="K61" s="11"/>
      <c r="L61" s="11"/>
    </row>
    <row r="62" spans="2:21" ht="21" customHeight="1" thickBot="1" x14ac:dyDescent="0.3">
      <c r="B62" s="88" t="s">
        <v>184</v>
      </c>
      <c r="C62" s="145">
        <v>0</v>
      </c>
      <c r="D62" s="11"/>
      <c r="E62" s="138" t="s">
        <v>162</v>
      </c>
      <c r="F62" s="139">
        <v>112</v>
      </c>
      <c r="G62" s="54"/>
      <c r="H62" s="54"/>
      <c r="I62" s="54"/>
      <c r="J62" s="57"/>
      <c r="K62" s="54"/>
      <c r="L62" s="54"/>
      <c r="M62" s="54"/>
    </row>
    <row r="63" spans="2:21" ht="21" customHeight="1" thickBot="1" x14ac:dyDescent="0.3">
      <c r="B63" s="88" t="s">
        <v>95</v>
      </c>
      <c r="C63" s="145">
        <v>61</v>
      </c>
      <c r="D63" s="11"/>
      <c r="E63" s="140" t="s">
        <v>163</v>
      </c>
      <c r="F63" s="139">
        <v>126</v>
      </c>
      <c r="G63" s="54"/>
      <c r="H63" s="54"/>
      <c r="I63" s="54"/>
      <c r="J63" s="57"/>
      <c r="K63" s="54"/>
      <c r="L63" s="54"/>
      <c r="M63" s="54"/>
    </row>
    <row r="64" spans="2:21" ht="21" customHeight="1" thickBot="1" x14ac:dyDescent="0.3">
      <c r="B64" s="89" t="s">
        <v>185</v>
      </c>
      <c r="C64" s="146">
        <v>0</v>
      </c>
      <c r="D64" s="11"/>
      <c r="E64" s="141" t="s">
        <v>164</v>
      </c>
      <c r="F64" s="142">
        <v>342</v>
      </c>
      <c r="G64" s="57"/>
      <c r="H64" s="54"/>
      <c r="I64" s="54"/>
      <c r="J64" s="54"/>
      <c r="K64" s="54"/>
      <c r="L64" s="54"/>
      <c r="M64" s="54"/>
      <c r="N64" s="54"/>
    </row>
    <row r="65" spans="2:8" ht="40.5" customHeight="1" thickBot="1" x14ac:dyDescent="0.3">
      <c r="B65" s="90" t="s">
        <v>96</v>
      </c>
      <c r="C65" s="124">
        <v>1</v>
      </c>
      <c r="D65" s="11"/>
      <c r="E65" s="140" t="s">
        <v>165</v>
      </c>
      <c r="F65" s="139">
        <v>45</v>
      </c>
      <c r="G65" s="39"/>
    </row>
    <row r="66" spans="2:8" ht="27.75" customHeight="1" thickBot="1" x14ac:dyDescent="0.3">
      <c r="B66" s="90" t="s">
        <v>97</v>
      </c>
      <c r="C66" s="145">
        <v>67</v>
      </c>
      <c r="D66" s="11"/>
      <c r="E66" s="136" t="s">
        <v>12</v>
      </c>
      <c r="F66" s="143">
        <f>SUM(F62:F65)</f>
        <v>625</v>
      </c>
      <c r="G66" s="39"/>
    </row>
    <row r="67" spans="2:8" ht="34.5" customHeight="1" x14ac:dyDescent="0.25">
      <c r="B67" s="90" t="s">
        <v>98</v>
      </c>
      <c r="C67" s="147">
        <v>112</v>
      </c>
      <c r="D67" s="11"/>
      <c r="E67" s="105"/>
      <c r="F67" s="106"/>
      <c r="G67" s="39"/>
    </row>
    <row r="68" spans="2:8" ht="21" customHeight="1" x14ac:dyDescent="0.25">
      <c r="B68" s="90" t="s">
        <v>99</v>
      </c>
      <c r="C68" s="147">
        <v>45</v>
      </c>
      <c r="D68" s="11"/>
      <c r="E68" s="105"/>
      <c r="F68" s="106"/>
      <c r="G68" s="39"/>
    </row>
    <row r="69" spans="2:8" ht="27" customHeight="1" x14ac:dyDescent="0.25">
      <c r="B69" s="90" t="s">
        <v>100</v>
      </c>
      <c r="C69" s="147">
        <v>126</v>
      </c>
      <c r="D69" s="11"/>
      <c r="E69" s="105"/>
      <c r="F69" s="106"/>
      <c r="G69" s="39"/>
    </row>
    <row r="70" spans="2:8" x14ac:dyDescent="0.25">
      <c r="B70" s="90" t="s">
        <v>101</v>
      </c>
      <c r="C70" s="147">
        <v>45</v>
      </c>
      <c r="D70" s="11"/>
      <c r="E70" s="105"/>
      <c r="F70" s="106"/>
      <c r="G70" s="62"/>
      <c r="H70" s="60"/>
    </row>
    <row r="71" spans="2:8" x14ac:dyDescent="0.25">
      <c r="B71" s="90" t="s">
        <v>177</v>
      </c>
      <c r="C71" s="147">
        <v>5</v>
      </c>
      <c r="D71" s="11"/>
      <c r="E71" s="105"/>
      <c r="F71" s="106"/>
      <c r="G71" s="62"/>
      <c r="H71" s="60"/>
    </row>
    <row r="72" spans="2:8" ht="27" customHeight="1" x14ac:dyDescent="0.25">
      <c r="B72" s="91" t="s">
        <v>102</v>
      </c>
      <c r="C72" s="147">
        <v>1</v>
      </c>
      <c r="D72" s="11"/>
      <c r="E72" s="105"/>
      <c r="F72" s="106"/>
      <c r="G72" s="61"/>
    </row>
    <row r="73" spans="2:8" ht="21" customHeight="1" x14ac:dyDescent="0.25">
      <c r="B73" s="90" t="s">
        <v>103</v>
      </c>
      <c r="C73" s="147">
        <v>44</v>
      </c>
      <c r="D73" s="11"/>
      <c r="E73" s="107"/>
      <c r="F73" s="3"/>
      <c r="G73" s="60"/>
    </row>
    <row r="74" spans="2:8" ht="21" customHeight="1" x14ac:dyDescent="0.25">
      <c r="B74" s="90" t="s">
        <v>104</v>
      </c>
      <c r="C74" s="147">
        <v>17</v>
      </c>
      <c r="D74" s="11"/>
      <c r="E74" s="108"/>
      <c r="F74" s="109"/>
      <c r="G74" s="60"/>
    </row>
    <row r="75" spans="2:8" ht="21" customHeight="1" x14ac:dyDescent="0.25">
      <c r="B75" s="90" t="s">
        <v>161</v>
      </c>
      <c r="C75" s="147">
        <v>0</v>
      </c>
      <c r="D75" s="11"/>
      <c r="E75" s="110"/>
      <c r="F75" s="111"/>
      <c r="G75" s="60"/>
    </row>
    <row r="76" spans="2:8" ht="27" customHeight="1" x14ac:dyDescent="0.25">
      <c r="B76" s="90" t="s">
        <v>105</v>
      </c>
      <c r="C76" s="147">
        <v>12</v>
      </c>
      <c r="D76" s="11"/>
      <c r="E76" s="105"/>
      <c r="F76" s="112"/>
      <c r="G76" s="60"/>
    </row>
    <row r="77" spans="2:8" ht="21" customHeight="1" x14ac:dyDescent="0.25">
      <c r="B77" s="90" t="s">
        <v>106</v>
      </c>
      <c r="C77" s="147">
        <v>0</v>
      </c>
      <c r="D77" s="11"/>
      <c r="E77" s="105"/>
      <c r="F77" s="112"/>
      <c r="G77" s="60"/>
    </row>
    <row r="78" spans="2:8" ht="21" customHeight="1" x14ac:dyDescent="0.25">
      <c r="B78" s="90" t="s">
        <v>107</v>
      </c>
      <c r="C78" s="147">
        <v>18</v>
      </c>
      <c r="D78" s="11"/>
      <c r="E78" s="105"/>
      <c r="F78" s="112"/>
      <c r="G78" s="60"/>
    </row>
    <row r="79" spans="2:8" ht="21" customHeight="1" x14ac:dyDescent="0.25">
      <c r="B79" s="90" t="s">
        <v>108</v>
      </c>
      <c r="C79" s="147">
        <v>67</v>
      </c>
      <c r="D79" s="11"/>
      <c r="E79" s="105"/>
      <c r="F79" s="112"/>
      <c r="G79" s="39"/>
    </row>
    <row r="80" spans="2:8" ht="27" customHeight="1" thickBot="1" x14ac:dyDescent="0.3">
      <c r="B80" s="92" t="s">
        <v>12</v>
      </c>
      <c r="C80" s="148">
        <f>SUM(C61:C79)</f>
        <v>625</v>
      </c>
      <c r="D80" s="11"/>
      <c r="E80" s="110"/>
      <c r="F80" s="3"/>
      <c r="G80" s="39"/>
    </row>
    <row r="81" spans="2:29" ht="22.5" customHeight="1" x14ac:dyDescent="0.25">
      <c r="B81" s="197"/>
      <c r="C81" s="197"/>
      <c r="D81" s="77"/>
      <c r="E81" s="76"/>
      <c r="F81" s="76"/>
      <c r="G81" s="39"/>
    </row>
    <row r="82" spans="2:29" ht="16.5" thickBot="1" x14ac:dyDescent="0.3">
      <c r="B82" s="78"/>
      <c r="C82" s="76"/>
      <c r="D82" s="76"/>
      <c r="E82" s="76"/>
      <c r="F82" s="76"/>
      <c r="G82" s="39"/>
      <c r="J82" s="35"/>
      <c r="K82" s="35"/>
    </row>
    <row r="83" spans="2:29" ht="21.75" thickBot="1" x14ac:dyDescent="0.3">
      <c r="B83" s="160" t="s">
        <v>77</v>
      </c>
      <c r="C83" s="161"/>
      <c r="D83" s="161"/>
      <c r="E83" s="162"/>
      <c r="F83" s="4" t="s">
        <v>110</v>
      </c>
    </row>
    <row r="84" spans="2:29" ht="114.75" customHeight="1" x14ac:dyDescent="0.25">
      <c r="B84" s="48" t="s">
        <v>173</v>
      </c>
      <c r="C84" s="198" t="s">
        <v>195</v>
      </c>
      <c r="D84" s="199"/>
      <c r="E84" s="200"/>
      <c r="F84" s="167" t="s">
        <v>174</v>
      </c>
      <c r="G84" s="168"/>
      <c r="H84" s="168"/>
      <c r="I84" s="168"/>
      <c r="J84" s="168"/>
      <c r="K84" s="168"/>
      <c r="L84" s="168"/>
      <c r="M84" s="168"/>
      <c r="N84" s="168"/>
      <c r="O84" s="168"/>
    </row>
    <row r="85" spans="2:29" ht="409.5" customHeight="1" thickBot="1" x14ac:dyDescent="0.3">
      <c r="B85" s="58" t="s">
        <v>52</v>
      </c>
      <c r="C85" s="201" t="s">
        <v>186</v>
      </c>
      <c r="D85" s="202"/>
      <c r="E85" s="203"/>
      <c r="F85" s="167" t="s">
        <v>175</v>
      </c>
      <c r="G85" s="168"/>
      <c r="H85" s="168"/>
      <c r="I85" s="168"/>
      <c r="J85" s="14"/>
      <c r="K85" s="6"/>
      <c r="L85" s="6"/>
      <c r="M85" s="6"/>
      <c r="N85" s="6"/>
      <c r="O85" s="6"/>
      <c r="P85" s="35"/>
      <c r="Q85" s="35"/>
    </row>
    <row r="86" spans="2:29" ht="16.5" thickBot="1" x14ac:dyDescent="0.3">
      <c r="J86" s="35"/>
      <c r="K86" s="35"/>
      <c r="L86" s="35"/>
      <c r="O86" s="35"/>
      <c r="P86" s="35"/>
      <c r="Q86" s="35"/>
    </row>
    <row r="87" spans="2:29" ht="21" x14ac:dyDescent="0.25">
      <c r="B87" s="32" t="s">
        <v>78</v>
      </c>
      <c r="C87" s="94">
        <v>2023</v>
      </c>
      <c r="D87" s="113">
        <v>2024</v>
      </c>
      <c r="E87" s="113">
        <v>2025</v>
      </c>
      <c r="F87" s="54" t="s">
        <v>89</v>
      </c>
      <c r="G87" s="54"/>
      <c r="H87" s="54"/>
      <c r="I87" s="54"/>
      <c r="J87" s="54"/>
      <c r="K87" s="54"/>
      <c r="L87" s="54"/>
      <c r="M87" s="54"/>
      <c r="N87" s="54"/>
      <c r="V87" s="11"/>
      <c r="W87" s="11"/>
      <c r="X87" s="11"/>
      <c r="Y87" s="11"/>
      <c r="Z87" s="11"/>
      <c r="AA87" s="11"/>
      <c r="AB87" s="11"/>
      <c r="AC87" s="11"/>
    </row>
    <row r="88" spans="2:29" x14ac:dyDescent="0.25">
      <c r="B88" s="18" t="s">
        <v>137</v>
      </c>
      <c r="C88" s="99">
        <v>8851</v>
      </c>
      <c r="D88" s="114">
        <v>9034</v>
      </c>
      <c r="E88" s="114">
        <v>9004</v>
      </c>
      <c r="F88" s="54" t="s">
        <v>90</v>
      </c>
      <c r="G88" s="54"/>
      <c r="H88" s="54"/>
      <c r="I88" s="54"/>
      <c r="J88" s="54"/>
      <c r="K88" s="54"/>
      <c r="L88" s="54"/>
      <c r="M88" s="54"/>
      <c r="N88" s="54"/>
      <c r="O88" s="76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2:29" x14ac:dyDescent="0.25">
      <c r="B89" s="22" t="s">
        <v>62</v>
      </c>
      <c r="C89" s="100">
        <v>0.82940000000000003</v>
      </c>
      <c r="D89" s="115">
        <v>0.8528</v>
      </c>
      <c r="E89" s="115">
        <v>0.86919999999999997</v>
      </c>
      <c r="F89" s="54"/>
      <c r="G89" s="54"/>
      <c r="H89" s="54"/>
      <c r="I89" s="54"/>
      <c r="J89" s="54"/>
      <c r="K89" s="54"/>
      <c r="L89" s="54"/>
      <c r="M89" s="54"/>
      <c r="N89" s="54"/>
      <c r="O89" s="76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2:29" ht="16.5" thickBot="1" x14ac:dyDescent="0.3">
      <c r="B90" s="21" t="s">
        <v>63</v>
      </c>
      <c r="C90" s="101">
        <v>1316</v>
      </c>
      <c r="D90" s="116">
        <v>1452</v>
      </c>
      <c r="E90" s="116">
        <v>1574</v>
      </c>
      <c r="F90" s="54" t="s">
        <v>112</v>
      </c>
      <c r="G90" s="54"/>
      <c r="H90" s="54"/>
      <c r="I90" s="54"/>
      <c r="J90" s="54"/>
      <c r="K90" s="54"/>
      <c r="L90" s="54"/>
      <c r="M90" s="54"/>
      <c r="N90" s="54"/>
      <c r="O90" s="76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2:29" ht="16.5" thickBot="1" x14ac:dyDescent="0.3">
      <c r="C91" s="95"/>
      <c r="D91" s="95"/>
      <c r="E91" s="117"/>
      <c r="F91" s="54"/>
      <c r="G91" s="54"/>
      <c r="H91" s="54"/>
      <c r="I91" s="54"/>
      <c r="J91" s="54"/>
      <c r="K91" s="54"/>
      <c r="L91" s="54"/>
      <c r="M91" s="54"/>
      <c r="N91" s="54"/>
      <c r="O91" s="76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2:29" ht="21" x14ac:dyDescent="0.25">
      <c r="B92" s="32" t="s">
        <v>79</v>
      </c>
      <c r="C92" s="94">
        <v>2023</v>
      </c>
      <c r="D92" s="113">
        <v>2024</v>
      </c>
      <c r="E92" s="113">
        <v>2025</v>
      </c>
      <c r="F92" s="54" t="s">
        <v>89</v>
      </c>
      <c r="G92" s="54"/>
      <c r="H92" s="54"/>
      <c r="I92" s="54"/>
      <c r="J92" s="54"/>
      <c r="K92" s="54"/>
      <c r="L92" s="54"/>
      <c r="M92" s="54"/>
      <c r="N92" s="54"/>
      <c r="O92" s="76"/>
    </row>
    <row r="93" spans="2:29" x14ac:dyDescent="0.25">
      <c r="B93" s="22" t="s">
        <v>13</v>
      </c>
      <c r="C93" s="102">
        <v>1820</v>
      </c>
      <c r="D93" s="118">
        <v>1559</v>
      </c>
      <c r="E93" s="118">
        <v>1354</v>
      </c>
      <c r="F93" s="54" t="s">
        <v>172</v>
      </c>
      <c r="G93" s="54"/>
      <c r="H93" s="54"/>
      <c r="I93" s="54"/>
      <c r="J93" s="54"/>
      <c r="K93" s="54"/>
      <c r="L93" s="54"/>
      <c r="M93" s="54"/>
      <c r="N93" s="54"/>
      <c r="O93" s="76"/>
    </row>
    <row r="94" spans="2:29" ht="16.5" thickBot="1" x14ac:dyDescent="0.3">
      <c r="B94" s="21" t="s">
        <v>8</v>
      </c>
      <c r="C94" s="103">
        <v>0.1706</v>
      </c>
      <c r="D94" s="119">
        <v>0.1472</v>
      </c>
      <c r="E94" s="119">
        <v>0.13070000000000001</v>
      </c>
      <c r="F94" s="54" t="s">
        <v>113</v>
      </c>
      <c r="G94" s="54"/>
      <c r="H94" s="54"/>
      <c r="I94" s="54"/>
      <c r="J94" s="54"/>
      <c r="K94" s="54"/>
      <c r="L94" s="54"/>
      <c r="M94" s="54"/>
      <c r="N94" s="54"/>
      <c r="O94" s="76"/>
    </row>
    <row r="95" spans="2:29" ht="16.5" thickBot="1" x14ac:dyDescent="0.3">
      <c r="B95" s="12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76"/>
    </row>
    <row r="96" spans="2:29" ht="21" x14ac:dyDescent="0.25">
      <c r="B96" s="32" t="s">
        <v>79</v>
      </c>
      <c r="C96" s="82" t="s">
        <v>166</v>
      </c>
      <c r="D96" s="80" t="s">
        <v>167</v>
      </c>
      <c r="E96" s="80" t="s">
        <v>168</v>
      </c>
      <c r="F96" s="80" t="s">
        <v>169</v>
      </c>
      <c r="G96" s="81" t="s">
        <v>170</v>
      </c>
      <c r="H96" s="81" t="s">
        <v>91</v>
      </c>
      <c r="I96" s="54" t="s">
        <v>89</v>
      </c>
      <c r="J96" s="54"/>
      <c r="K96" s="54"/>
      <c r="L96" s="54"/>
      <c r="M96" s="54"/>
      <c r="N96" s="54"/>
      <c r="O96" s="76"/>
    </row>
    <row r="97" spans="2:30" ht="32.25" thickBot="1" x14ac:dyDescent="0.3">
      <c r="B97" s="21" t="s">
        <v>190</v>
      </c>
      <c r="C97" s="150">
        <v>84</v>
      </c>
      <c r="D97" s="151">
        <v>236</v>
      </c>
      <c r="E97" s="151">
        <v>349</v>
      </c>
      <c r="F97" s="151">
        <v>294</v>
      </c>
      <c r="G97" s="152">
        <v>391</v>
      </c>
      <c r="H97" s="153">
        <f>G97+F97+E97+D97+C97</f>
        <v>1354</v>
      </c>
      <c r="I97" s="54" t="s">
        <v>188</v>
      </c>
      <c r="J97" s="54"/>
      <c r="K97" s="54"/>
      <c r="L97" s="54"/>
      <c r="M97" s="54"/>
      <c r="N97" s="54"/>
      <c r="O97" s="76"/>
    </row>
    <row r="98" spans="2:30" ht="16.5" thickBot="1" x14ac:dyDescent="0.3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76"/>
    </row>
    <row r="99" spans="2:30" ht="94.5" x14ac:dyDescent="0.25">
      <c r="B99" s="32" t="s">
        <v>79</v>
      </c>
      <c r="C99" s="83" t="s">
        <v>178</v>
      </c>
      <c r="D99" s="84" t="s">
        <v>171</v>
      </c>
      <c r="E99" s="85" t="s">
        <v>92</v>
      </c>
      <c r="F99" s="85" t="s">
        <v>179</v>
      </c>
      <c r="G99" s="85" t="s">
        <v>180</v>
      </c>
      <c r="H99" s="85" t="s">
        <v>181</v>
      </c>
      <c r="I99" s="85" t="s">
        <v>70</v>
      </c>
      <c r="J99" s="85" t="s">
        <v>182</v>
      </c>
      <c r="K99" s="85" t="s">
        <v>114</v>
      </c>
      <c r="L99" s="85" t="s">
        <v>115</v>
      </c>
      <c r="M99" s="86" t="s">
        <v>71</v>
      </c>
      <c r="N99" s="86" t="s">
        <v>91</v>
      </c>
      <c r="O99" s="7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</row>
    <row r="100" spans="2:30" s="11" customFormat="1" ht="32.25" thickBot="1" x14ac:dyDescent="0.3">
      <c r="B100" s="47" t="s">
        <v>61</v>
      </c>
      <c r="C100" s="150">
        <v>0</v>
      </c>
      <c r="D100" s="151">
        <v>93</v>
      </c>
      <c r="E100" s="151">
        <v>6</v>
      </c>
      <c r="F100" s="151">
        <v>334</v>
      </c>
      <c r="G100" s="151">
        <v>545</v>
      </c>
      <c r="H100" s="151">
        <v>4</v>
      </c>
      <c r="I100" s="151">
        <v>29</v>
      </c>
      <c r="J100" s="204">
        <v>311</v>
      </c>
      <c r="K100" s="205"/>
      <c r="L100" s="151">
        <v>32</v>
      </c>
      <c r="M100" s="152">
        <v>0</v>
      </c>
      <c r="N100" s="153">
        <f>M100+L100+J100+I100+H100+G100+F100+E100+D100+C100</f>
        <v>1354</v>
      </c>
    </row>
    <row r="101" spans="2:30" ht="16.5" thickBot="1" x14ac:dyDescent="0.3"/>
    <row r="102" spans="2:30" ht="21.75" thickBot="1" x14ac:dyDescent="0.3">
      <c r="B102" s="183" t="s">
        <v>80</v>
      </c>
      <c r="C102" s="184"/>
      <c r="D102" s="59" t="s">
        <v>89</v>
      </c>
      <c r="E102" s="59"/>
      <c r="F102" s="59"/>
    </row>
    <row r="103" spans="2:30" x14ac:dyDescent="0.25">
      <c r="B103" s="20" t="s">
        <v>6</v>
      </c>
      <c r="C103" s="79" t="s">
        <v>7</v>
      </c>
      <c r="D103" s="206" t="s">
        <v>191</v>
      </c>
      <c r="E103" s="207"/>
      <c r="F103" s="207"/>
      <c r="G103" s="207"/>
      <c r="H103" s="207"/>
      <c r="I103" s="207"/>
    </row>
    <row r="104" spans="2:30" x14ac:dyDescent="0.25">
      <c r="B104" s="23" t="s">
        <v>117</v>
      </c>
      <c r="C104" s="154">
        <v>1260</v>
      </c>
      <c r="D104" s="206"/>
      <c r="E104" s="207"/>
      <c r="F104" s="207"/>
      <c r="G104" s="207"/>
      <c r="H104" s="207"/>
      <c r="I104" s="207"/>
      <c r="K104" s="13"/>
      <c r="L104" s="14"/>
    </row>
    <row r="105" spans="2:30" ht="15" customHeight="1" x14ac:dyDescent="0.25">
      <c r="B105" s="23" t="s">
        <v>118</v>
      </c>
      <c r="C105" s="154">
        <v>1325</v>
      </c>
    </row>
    <row r="106" spans="2:30" x14ac:dyDescent="0.25">
      <c r="B106" s="23" t="s">
        <v>119</v>
      </c>
      <c r="C106" s="154">
        <v>416</v>
      </c>
    </row>
    <row r="107" spans="2:30" x14ac:dyDescent="0.25">
      <c r="B107" s="23" t="s">
        <v>120</v>
      </c>
      <c r="C107" s="126">
        <v>229</v>
      </c>
    </row>
    <row r="108" spans="2:30" ht="31.5" x14ac:dyDescent="0.25">
      <c r="B108" s="36" t="s">
        <v>121</v>
      </c>
      <c r="C108" s="155">
        <v>501</v>
      </c>
    </row>
    <row r="109" spans="2:30" x14ac:dyDescent="0.25">
      <c r="B109" s="36" t="s">
        <v>122</v>
      </c>
      <c r="C109" s="155">
        <v>128</v>
      </c>
    </row>
    <row r="110" spans="2:30" ht="31.5" x14ac:dyDescent="0.25">
      <c r="B110" s="36" t="s">
        <v>123</v>
      </c>
      <c r="C110" s="155">
        <v>220</v>
      </c>
    </row>
    <row r="111" spans="2:30" x14ac:dyDescent="0.25">
      <c r="B111" s="36" t="s">
        <v>124</v>
      </c>
      <c r="C111" s="155">
        <v>12</v>
      </c>
    </row>
    <row r="112" spans="2:30" x14ac:dyDescent="0.25">
      <c r="B112" s="36" t="s">
        <v>125</v>
      </c>
      <c r="C112" s="155">
        <v>21</v>
      </c>
    </row>
    <row r="113" spans="2:7" ht="31.5" x14ac:dyDescent="0.25">
      <c r="B113" s="36" t="s">
        <v>126</v>
      </c>
      <c r="C113" s="155">
        <v>1497</v>
      </c>
    </row>
    <row r="114" spans="2:7" x14ac:dyDescent="0.25">
      <c r="B114" s="36" t="s">
        <v>127</v>
      </c>
      <c r="C114" s="155">
        <v>52</v>
      </c>
    </row>
    <row r="115" spans="2:7" x14ac:dyDescent="0.25">
      <c r="B115" s="36" t="s">
        <v>128</v>
      </c>
      <c r="C115" s="155">
        <v>6</v>
      </c>
      <c r="E115" s="35"/>
    </row>
    <row r="116" spans="2:7" x14ac:dyDescent="0.25">
      <c r="B116" s="36" t="s">
        <v>129</v>
      </c>
      <c r="C116" s="155">
        <v>4</v>
      </c>
    </row>
    <row r="117" spans="2:7" x14ac:dyDescent="0.25">
      <c r="B117" s="36" t="s">
        <v>130</v>
      </c>
      <c r="C117" s="155">
        <v>8</v>
      </c>
    </row>
    <row r="118" spans="2:7" x14ac:dyDescent="0.25">
      <c r="B118" s="36" t="s">
        <v>131</v>
      </c>
      <c r="C118" s="155">
        <v>0</v>
      </c>
    </row>
    <row r="119" spans="2:7" x14ac:dyDescent="0.25">
      <c r="B119" s="36" t="s">
        <v>132</v>
      </c>
      <c r="C119" s="155">
        <v>5</v>
      </c>
    </row>
    <row r="120" spans="2:7" x14ac:dyDescent="0.25">
      <c r="B120" s="38" t="s">
        <v>93</v>
      </c>
      <c r="C120" s="156">
        <f>SUM(C104:C119)</f>
        <v>5684</v>
      </c>
    </row>
    <row r="121" spans="2:7" x14ac:dyDescent="0.25">
      <c r="B121" s="36" t="s">
        <v>133</v>
      </c>
      <c r="C121" s="155">
        <v>185</v>
      </c>
    </row>
    <row r="122" spans="2:7" x14ac:dyDescent="0.25">
      <c r="B122" s="36" t="s">
        <v>134</v>
      </c>
      <c r="C122" s="155">
        <v>120</v>
      </c>
    </row>
    <row r="123" spans="2:7" x14ac:dyDescent="0.25">
      <c r="B123" s="36" t="s">
        <v>135</v>
      </c>
      <c r="C123" s="155">
        <v>169</v>
      </c>
    </row>
    <row r="124" spans="2:7" x14ac:dyDescent="0.25">
      <c r="B124" s="38" t="s">
        <v>116</v>
      </c>
      <c r="C124" s="156">
        <f>SUM(C121:C123)</f>
        <v>474</v>
      </c>
    </row>
    <row r="125" spans="2:7" ht="16.5" thickBot="1" x14ac:dyDescent="0.3">
      <c r="B125" s="37" t="s">
        <v>94</v>
      </c>
      <c r="C125" s="157">
        <f>C120+C124</f>
        <v>6158</v>
      </c>
    </row>
    <row r="126" spans="2:7" x14ac:dyDescent="0.25">
      <c r="B126" s="15"/>
      <c r="C126" s="76"/>
    </row>
    <row r="127" spans="2:7" ht="16.5" thickBot="1" x14ac:dyDescent="0.3">
      <c r="B127" s="4"/>
    </row>
    <row r="128" spans="2:7" ht="21.75" thickBot="1" x14ac:dyDescent="0.3">
      <c r="B128" s="160" t="s">
        <v>65</v>
      </c>
      <c r="C128" s="161"/>
      <c r="D128" s="161"/>
      <c r="E128" s="161"/>
      <c r="F128" s="161"/>
      <c r="G128" s="162"/>
    </row>
    <row r="129" spans="2:7" x14ac:dyDescent="0.25">
      <c r="B129" s="48" t="s">
        <v>64</v>
      </c>
      <c r="C129" s="169" t="s">
        <v>153</v>
      </c>
      <c r="D129" s="170"/>
      <c r="E129" s="170"/>
      <c r="F129" s="170"/>
      <c r="G129" s="171"/>
    </row>
    <row r="130" spans="2:7" ht="53.25" customHeight="1" x14ac:dyDescent="0.25">
      <c r="B130" s="26" t="s">
        <v>55</v>
      </c>
      <c r="C130" s="169" t="s">
        <v>156</v>
      </c>
      <c r="D130" s="170"/>
      <c r="E130" s="170"/>
      <c r="F130" s="170"/>
      <c r="G130" s="171"/>
    </row>
    <row r="131" spans="2:7" ht="61.5" customHeight="1" x14ac:dyDescent="0.25">
      <c r="B131" s="26" t="s">
        <v>40</v>
      </c>
      <c r="C131" s="169" t="s">
        <v>154</v>
      </c>
      <c r="D131" s="170"/>
      <c r="E131" s="170"/>
      <c r="F131" s="170"/>
      <c r="G131" s="171"/>
    </row>
    <row r="132" spans="2:7" ht="24.75" customHeight="1" x14ac:dyDescent="0.25">
      <c r="B132" s="26" t="s">
        <v>56</v>
      </c>
      <c r="C132" s="169" t="s">
        <v>155</v>
      </c>
      <c r="D132" s="170"/>
      <c r="E132" s="170"/>
      <c r="F132" s="170"/>
      <c r="G132" s="171"/>
    </row>
    <row r="133" spans="2:7" ht="27.75" customHeight="1" x14ac:dyDescent="0.25">
      <c r="B133" s="26" t="s">
        <v>41</v>
      </c>
      <c r="C133" s="169" t="s">
        <v>187</v>
      </c>
      <c r="D133" s="170"/>
      <c r="E133" s="170"/>
      <c r="F133" s="170"/>
      <c r="G133" s="171"/>
    </row>
    <row r="134" spans="2:7" ht="31.5" customHeight="1" x14ac:dyDescent="0.25">
      <c r="B134" s="26" t="s">
        <v>42</v>
      </c>
      <c r="C134" s="169" t="s">
        <v>109</v>
      </c>
      <c r="D134" s="170"/>
      <c r="E134" s="170"/>
      <c r="F134" s="170"/>
      <c r="G134" s="171"/>
    </row>
    <row r="135" spans="2:7" ht="41.25" customHeight="1" x14ac:dyDescent="0.25">
      <c r="B135" s="26" t="s">
        <v>54</v>
      </c>
      <c r="C135" s="169" t="s">
        <v>196</v>
      </c>
      <c r="D135" s="170"/>
      <c r="E135" s="170"/>
      <c r="F135" s="170"/>
      <c r="G135" s="171"/>
    </row>
    <row r="136" spans="2:7" ht="16.5" thickBot="1" x14ac:dyDescent="0.3">
      <c r="B136" s="58" t="s">
        <v>57</v>
      </c>
      <c r="C136" s="172"/>
      <c r="D136" s="173"/>
      <c r="E136" s="173"/>
      <c r="F136" s="173"/>
      <c r="G136" s="174"/>
    </row>
    <row r="137" spans="2:7" ht="16.5" thickBot="1" x14ac:dyDescent="0.3">
      <c r="B137" s="12"/>
    </row>
    <row r="138" spans="2:7" ht="21.75" thickBot="1" x14ac:dyDescent="0.3">
      <c r="B138" s="175" t="s">
        <v>51</v>
      </c>
      <c r="C138" s="176"/>
      <c r="D138" s="176"/>
      <c r="E138" s="176"/>
      <c r="F138" s="176"/>
      <c r="G138" s="177"/>
    </row>
    <row r="139" spans="2:7" ht="291.75" customHeight="1" x14ac:dyDescent="0.25">
      <c r="B139" s="45" t="s">
        <v>46</v>
      </c>
      <c r="C139" s="220" t="s">
        <v>201</v>
      </c>
      <c r="D139" s="221"/>
      <c r="E139" s="221"/>
      <c r="F139" s="221"/>
      <c r="G139" s="222"/>
    </row>
    <row r="140" spans="2:7" ht="86.25" customHeight="1" thickBot="1" x14ac:dyDescent="0.3">
      <c r="B140" s="42" t="s">
        <v>47</v>
      </c>
      <c r="C140" s="178" t="s">
        <v>176</v>
      </c>
      <c r="D140" s="179"/>
      <c r="E140" s="179"/>
      <c r="F140" s="179"/>
      <c r="G140" s="180"/>
    </row>
    <row r="141" spans="2:7" ht="16.5" thickBot="1" x14ac:dyDescent="0.3">
      <c r="B141" s="12"/>
    </row>
    <row r="142" spans="2:7" ht="21.75" thickBot="1" x14ac:dyDescent="0.3">
      <c r="B142" s="181" t="s">
        <v>59</v>
      </c>
      <c r="C142" s="182"/>
    </row>
    <row r="143" spans="2:7" s="54" customFormat="1" x14ac:dyDescent="0.25">
      <c r="B143" s="45" t="s">
        <v>48</v>
      </c>
      <c r="C143" s="63">
        <v>0.17</v>
      </c>
    </row>
    <row r="144" spans="2:7" s="54" customFormat="1" x14ac:dyDescent="0.25">
      <c r="B144" s="46" t="s">
        <v>49</v>
      </c>
      <c r="C144" s="64">
        <v>0.1</v>
      </c>
    </row>
    <row r="145" spans="2:3" s="54" customFormat="1" ht="16.5" thickBot="1" x14ac:dyDescent="0.3">
      <c r="B145" s="47" t="s">
        <v>50</v>
      </c>
      <c r="C145" s="65">
        <v>0.1</v>
      </c>
    </row>
    <row r="146" spans="2:3" s="54" customFormat="1" ht="16.5" thickBot="1" x14ac:dyDescent="0.3">
      <c r="B146" s="66"/>
    </row>
    <row r="147" spans="2:3" s="54" customFormat="1" ht="21.75" thickBot="1" x14ac:dyDescent="0.3">
      <c r="B147" s="163" t="s">
        <v>53</v>
      </c>
      <c r="C147" s="164"/>
    </row>
    <row r="148" spans="2:3" s="54" customFormat="1" x14ac:dyDescent="0.25">
      <c r="B148" s="165" t="s">
        <v>43</v>
      </c>
      <c r="C148" s="158" t="s">
        <v>198</v>
      </c>
    </row>
    <row r="149" spans="2:3" s="54" customFormat="1" x14ac:dyDescent="0.25">
      <c r="B149" s="166"/>
      <c r="C149" s="159"/>
    </row>
    <row r="150" spans="2:3" s="54" customFormat="1" x14ac:dyDescent="0.25">
      <c r="B150" s="46" t="s">
        <v>44</v>
      </c>
      <c r="C150" s="24" t="s">
        <v>45</v>
      </c>
    </row>
    <row r="151" spans="2:3" s="54" customFormat="1" x14ac:dyDescent="0.25">
      <c r="B151" s="46" t="s">
        <v>157</v>
      </c>
      <c r="C151" s="24" t="s">
        <v>197</v>
      </c>
    </row>
    <row r="152" spans="2:3" s="54" customFormat="1" ht="16.5" thickBot="1" x14ac:dyDescent="0.3">
      <c r="B152" s="47"/>
      <c r="C152" s="25"/>
    </row>
    <row r="154" spans="2:3" x14ac:dyDescent="0.25">
      <c r="B154" s="4"/>
    </row>
    <row r="155" spans="2:3" x14ac:dyDescent="0.25">
      <c r="B155" s="4"/>
    </row>
    <row r="156" spans="2:3" x14ac:dyDescent="0.25">
      <c r="B156" s="4"/>
    </row>
    <row r="157" spans="2:3" x14ac:dyDescent="0.25">
      <c r="B157" s="12"/>
    </row>
    <row r="158" spans="2:3" x14ac:dyDescent="0.25">
      <c r="B158" s="12"/>
    </row>
    <row r="164" spans="2:2" x14ac:dyDescent="0.25">
      <c r="B164" s="5"/>
    </row>
  </sheetData>
  <mergeCells count="37">
    <mergeCell ref="J100:K100"/>
    <mergeCell ref="D103:I104"/>
    <mergeCell ref="B3:C5"/>
    <mergeCell ref="B7:C7"/>
    <mergeCell ref="B12:C12"/>
    <mergeCell ref="B25:C25"/>
    <mergeCell ref="B40:C40"/>
    <mergeCell ref="C134:G134"/>
    <mergeCell ref="B102:C102"/>
    <mergeCell ref="B45:G45"/>
    <mergeCell ref="C46:G46"/>
    <mergeCell ref="C47:G47"/>
    <mergeCell ref="C48:G48"/>
    <mergeCell ref="C49:G49"/>
    <mergeCell ref="C50:G50"/>
    <mergeCell ref="B52:G52"/>
    <mergeCell ref="B81:C81"/>
    <mergeCell ref="B83:E83"/>
    <mergeCell ref="C84:E84"/>
    <mergeCell ref="C85:E85"/>
    <mergeCell ref="F85:I85"/>
    <mergeCell ref="C148:C149"/>
    <mergeCell ref="B128:G128"/>
    <mergeCell ref="B147:C147"/>
    <mergeCell ref="B148:B149"/>
    <mergeCell ref="F84:O84"/>
    <mergeCell ref="C135:G135"/>
    <mergeCell ref="C136:G136"/>
    <mergeCell ref="B138:G138"/>
    <mergeCell ref="C139:G139"/>
    <mergeCell ref="C140:G140"/>
    <mergeCell ref="B142:C142"/>
    <mergeCell ref="C129:G129"/>
    <mergeCell ref="C130:G130"/>
    <mergeCell ref="C131:G131"/>
    <mergeCell ref="C132:G132"/>
    <mergeCell ref="C133:G133"/>
  </mergeCells>
  <hyperlinks>
    <hyperlink ref="C20" r:id="rId1" display="info@laktasi.net" xr:uid="{00000000-0004-0000-0000-000000000000}"/>
    <hyperlink ref="C21" r:id="rId2" xr:uid="{00000000-0004-0000-0000-000001000000}"/>
    <hyperlink ref="C22" r:id="rId3" xr:uid="{00000000-0004-0000-0000-000002000000}"/>
    <hyperlink ref="C10" r:id="rId4" xr:uid="{00000000-0004-0000-0000-000003000000}"/>
  </hyperlinks>
  <pageMargins left="0.7" right="0.7" top="0.75" bottom="0.75" header="0.3" footer="0.3"/>
  <pageSetup scale="35" orientation="landscape" r:id="rId5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5.1_Ekonomski_profil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Vedrana Deretić</cp:lastModifiedBy>
  <cp:lastPrinted>2026-03-31T10:54:03Z</cp:lastPrinted>
  <dcterms:created xsi:type="dcterms:W3CDTF">2016-12-20T21:42:27Z</dcterms:created>
  <dcterms:modified xsi:type="dcterms:W3CDTF">2026-05-07T10:57:21Z</dcterms:modified>
</cp:coreProperties>
</file>